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móvel" sheetId="1" r:id="rId4"/>
    <sheet state="visible" name="Estudo de Mercado - DATA" sheetId="2" r:id="rId5"/>
  </sheets>
  <definedNames>
    <definedName hidden="1" localSheetId="1" name="_xlnm._FilterDatabase">'Estudo de Mercado - DATA'!$A$1:$AG$1222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6">
      <text>
        <t xml:space="preserve">*Selecione a Tipologia para ter acesso à avaliação de preços do imóvel</t>
      </text>
    </comment>
  </commentList>
</comments>
</file>

<file path=xl/sharedStrings.xml><?xml version="1.0" encoding="utf-8"?>
<sst xmlns="http://schemas.openxmlformats.org/spreadsheetml/2006/main" count="2097" uniqueCount="364">
  <si>
    <t xml:space="preserve">www.maproperties.eu 
+ 351 910 943 233
Rua do Salitre, 40, 2º andar 
1250-200 Lisboa, Portugal
</t>
  </si>
  <si>
    <t>Imóvel:</t>
  </si>
  <si>
    <t>Localização:</t>
  </si>
  <si>
    <t>Agente:</t>
  </si>
  <si>
    <t>Contactos:</t>
  </si>
  <si>
    <t>CARACTERÍSTICAS DO IMÓVEL</t>
  </si>
  <si>
    <t>EMPREENDIMENTO</t>
  </si>
  <si>
    <t>TIPO DE IMÓVEL</t>
  </si>
  <si>
    <t>TIPOLOGIA*</t>
  </si>
  <si>
    <t>PREÇO</t>
  </si>
  <si>
    <t>ÁREA BRUTA M2</t>
  </si>
  <si>
    <t>PREÇO/m2 ÁREA BRUTA</t>
  </si>
  <si>
    <t>ÁREA ÚTIL M2</t>
  </si>
  <si>
    <t>PREÇO/m2 ÁREA ÚTIL</t>
  </si>
  <si>
    <t>Nº QUARTOS</t>
  </si>
  <si>
    <t>Nº CASAS DE BANHO</t>
  </si>
  <si>
    <t>PISCINA</t>
  </si>
  <si>
    <t>LOCALIZAÇÃO</t>
  </si>
  <si>
    <t>ESTADO</t>
  </si>
  <si>
    <t>PREÇO DO IMÓVEL
(*Avaliação mediante estudo de mercado em baixo)</t>
  </si>
  <si>
    <t>Preço*:</t>
  </si>
  <si>
    <t>Preço por m2 de Área Bruta*:</t>
  </si>
  <si>
    <t>Preço por m2 de Área Úti*l:</t>
  </si>
  <si>
    <t xml:space="preserve">www.maproperties.eu 
+ 351 910 943 233
Rua do Salitre, 40, 2º andar 
1250-200 Lisboa, Portugal
</t>
  </si>
  <si>
    <t>ESTUDO DE MERCADO</t>
  </si>
  <si>
    <t>TOTAL DE IMÓVEIS ANALISADOS:</t>
  </si>
  <si>
    <t>Tipologia</t>
  </si>
  <si>
    <t>Imóveis</t>
  </si>
  <si>
    <t>Média Preço</t>
  </si>
  <si>
    <t>Média Preço / Área Bruta</t>
  </si>
  <si>
    <t>Média Preço / Área Útil</t>
  </si>
  <si>
    <t>T0</t>
  </si>
  <si>
    <t>PREÇO MÉDIO:</t>
  </si>
  <si>
    <t>T1</t>
  </si>
  <si>
    <t>T1+T0</t>
  </si>
  <si>
    <t>MÉDIA ÁREA BRUTA (m2):</t>
  </si>
  <si>
    <t>T2</t>
  </si>
  <si>
    <t>T3</t>
  </si>
  <si>
    <t>PREÇO MÉDIO POR M2 DE ÁREA BRUTA:</t>
  </si>
  <si>
    <t>T4</t>
  </si>
  <si>
    <t>T5</t>
  </si>
  <si>
    <t>MÉDIA ÁREA ÚTIL (M2):</t>
  </si>
  <si>
    <t>T6</t>
  </si>
  <si>
    <t>T7</t>
  </si>
  <si>
    <t>PREÇO MÉDIO POR ÁREA ÚTIL:</t>
  </si>
  <si>
    <t xml:space="preserve">www.maproperties.eu 
+ 351 910 943 233
Rua do Salitre, 40, 2º andar 
1250-200 Lisboa, Portugal                                            </t>
  </si>
  <si>
    <t>TIPOLOGIA</t>
  </si>
  <si>
    <t>TIPOLOGIA2</t>
  </si>
  <si>
    <t>Preço/m2 ÁREA BRUTA</t>
  </si>
  <si>
    <t>Preço/m2 A.ÚTIL</t>
  </si>
  <si>
    <t>QUARTOS</t>
  </si>
  <si>
    <t>CASAS DE BANHO</t>
  </si>
  <si>
    <t>"Distância Praia
&lt;1KM = A
1KM&lt;&gt;3KM = B
&gt;3KM = C"</t>
  </si>
  <si>
    <t>ÓBIDOS CORD</t>
  </si>
  <si>
    <t>APARTAMENTO</t>
  </si>
  <si>
    <t>C</t>
  </si>
  <si>
    <t>PISCINA COMUM</t>
  </si>
  <si>
    <t>ÓBIDOS</t>
  </si>
  <si>
    <t>RENOVADO</t>
  </si>
  <si>
    <t>https://residential.jll.pt/imovel/apartamento-t0-em-obidos/16247774</t>
  </si>
  <si>
    <t>https://residential.jll.pt/imovel/apartamento-t0-em-obidos/16247884</t>
  </si>
  <si>
    <t>Atlantic Plaza</t>
  </si>
  <si>
    <t>A</t>
  </si>
  <si>
    <t>SEM PISCINA</t>
  </si>
  <si>
    <t>São João da Caparica</t>
  </si>
  <si>
    <t>NOVO</t>
  </si>
  <si>
    <t>http://www.tetus.com/imovel/apartamento-t1-novo-vista-lateral-de-mar-parqueamento-e-arrecadacao-costa-de-caparica/3559877</t>
  </si>
  <si>
    <t>Quinta de Santa Teresa II</t>
  </si>
  <si>
    <t>https://www.imovirtual.com/anuncio/apartamento-novo-t1-2-com-terraco-de-46m2-ID13CB0.html</t>
  </si>
  <si>
    <t>https://residential.jll.pt/imovel/apartamento-t1-em-obidos-leiria/16247959</t>
  </si>
  <si>
    <t>https://residential.jll.pt/imovel/apartamento-t1-duplex-em-obidos/16247831</t>
  </si>
  <si>
    <t>https://residential.jll.pt/imovel/apartamento-t1-em-obidos/16247897</t>
  </si>
  <si>
    <t>https://residential.jll.pt/imovel/apartamento-t1-em-obidos/16247871</t>
  </si>
  <si>
    <t>https://residential.jll.pt/imovel/apartamento-t1-em-obidos/16247832</t>
  </si>
  <si>
    <t>https://residential.jll.pt/imovel/apartamento-t1-em-obidos-leiria/16247941</t>
  </si>
  <si>
    <t>BOM SUCESSO RESORT</t>
  </si>
  <si>
    <t>MORADIA</t>
  </si>
  <si>
    <t>B</t>
  </si>
  <si>
    <t>VAU - Óbidos</t>
  </si>
  <si>
    <t>USADO</t>
  </si>
  <si>
    <t>http://www.bosrealestate.pt/imovel/moradia-em-banda-de-1-quarto-integrada-em-condominio-com-piscina-partilhada-lote-153aj/12702876</t>
  </si>
  <si>
    <t>http://www.bosrealestate.pt/imovel/moradia-em-banda-de-1-quarto-integrada-em-condominio-com-piscina-partilhada-lote-158l/12660530</t>
  </si>
  <si>
    <t xml:space="preserve"> Vale de Centeanes</t>
  </si>
  <si>
    <t>https://www.vernonalgarve.com/detalhes-da-propriedade/algarve-carvoeiro-apartamento-t1-renovado--para-venda-a-500m-da-praia-de-centeanes--_269402</t>
  </si>
  <si>
    <t>Carvoeiro</t>
  </si>
  <si>
    <t>https://www.vernonalgarve.com/detalhes-da-propriedade/algarve-carvoeiro-para-venda-apartamento-t1-no-centro-de-carvoeiro-apenas-100-metros-da-praia-_3097</t>
  </si>
  <si>
    <t>http://senseadream.com/imovel/acolhedor-apartamento-de-tipologia-t1-em-carvoeiro-com-vista-mar/17461684</t>
  </si>
  <si>
    <t>Alfanzina</t>
  </si>
  <si>
    <t>http://senseadream.com/imovel/apartamento-de-tipologia-t1-em-carvoeiro-a-100mts-da-praia/17136268</t>
  </si>
  <si>
    <t>Spa Resort 5* Vale de Oliveiras</t>
  </si>
  <si>
    <t>SESMARIAS</t>
  </si>
  <si>
    <t>https://www.vernonalgarve.com/detalhes-da-propriedade/algarve-carvoeiro-para-venda-moradia-geminada--v1-de-luxo-localizada-no-spa-resort-5-vale-de-oliveiras--_234333</t>
  </si>
  <si>
    <t>CARVOEIRO</t>
  </si>
  <si>
    <t>https://www.sampsonproperty.com/en/imoveis/11-bed-townhouse-with-sea-views-on-clube-golfemar_170/</t>
  </si>
  <si>
    <t>Royal Evolutee Villas &amp; Apartments</t>
  </si>
  <si>
    <t>EM CONSTRUÇÃO</t>
  </si>
  <si>
    <t>https://www.tagusproperty.com/pt/comprar-imovel/id/1531142-apartamentos-novos-em-golfe-para-venda-obidos-portugal/</t>
  </si>
  <si>
    <t>https://www.tagusproperty.com/pt/comprar-imovel/id/1531175-apartamentos-novos-em-golfe-para-venda-obidos-portugal/</t>
  </si>
  <si>
    <t>http://tophouse.pt/imovel/t2-novo-costa-da-caparica/688046</t>
  </si>
  <si>
    <t>http://afinest.pt/imovel/apartamento-t2-costa-da-caparica-almada-t1105-18/?rid=7815668</t>
  </si>
  <si>
    <t>http://www.tetus.com/imovel/apartamento-t2-novo-com-parq-para-1-carro-e-arrec-varanda-de-25m2-c-vista-lateral-mar-costa-de-caparica/3559872</t>
  </si>
  <si>
    <t>Praia D’El Rey Golf &amp; Beach Resort - THE BEACHFRONT</t>
  </si>
  <si>
    <t>Amoreira</t>
  </si>
  <si>
    <t>https://www.praia-del-rey.com/en/imovel/?id=29</t>
  </si>
  <si>
    <t>http://bomsucessopm.com/property/fantastic-contemporary-2-bed-apartment-located-by-the-beach-great-location-with-stunning-views-sea-beach-and-sunsets-at-praia-del-rey-beachfront-next-to-mares-restaurant-obidos-bspm-62/?rid=9574049</t>
  </si>
  <si>
    <t>https://www.ownland.pt/imovel/apartamento-t2-vista-mar-praia-d-el-rey-golf-and-beach-resort-obidos-571-2-/?rid=7443490</t>
  </si>
  <si>
    <t>http://seculoxxii.pt/imovel/apartamento-t2-vista-mar-na-praia-d%C2%B4el-rey/11241936</t>
  </si>
  <si>
    <t>https://www.imovirtual.com/anuncio/apartamento-t2-com-vista-mar-na-praia-del-rey-ID12ccB.html#e086d0a94e</t>
  </si>
  <si>
    <t>http://www.bosrealestate.pt/imovel/moradia-em-banda-de-2-quartos-integrada-em-condominio-com-piscina-partilhada-lote-216db/12204106</t>
  </si>
  <si>
    <t>https://www.tasc.pt/imovel/duplex-no-bom-sucesso-obidos-dup-481/?rid=9180763</t>
  </si>
  <si>
    <t>Monte Dourado Resort</t>
  </si>
  <si>
    <t>Ferragudo (Carvoeiro)</t>
  </si>
  <si>
    <t>https://www.carpedomus.pt/imovel/excelente-apartamento-t2-na-lagoa-do-carvoeiro-lagoa-algarve-apa-2342/?rid=13144630</t>
  </si>
  <si>
    <t>Monte Santo</t>
  </si>
  <si>
    <t>https://www.divine-home.pt/property-detail/luxury-resort-apartment-pool-carvoeiro_8541</t>
  </si>
  <si>
    <t>https://www.vernonalgarve.com/detalhes-da-propriedade/algarve-carvoeiro--para-venda-apartamento-t2-renovado-com-piscina-em-carvoeiro-a-500m-da-praia--_264544</t>
  </si>
  <si>
    <t>https://www.vernonalgarve.com/detalhes-da-propriedade/apartamento-t2-com-vista-mar-em-carvoeiro-algarve-t2-para-venda-vista-mar-carvoeiro--t2-para-venda-a-pe-do-centro-e-praia-de-carvoeiro-_288436</t>
  </si>
  <si>
    <t>https://www.vernonalgarve.com/detalhes-da-propriedade/apartamento-t2-vista-mar-para-venda-em-carvoeiro-algarve-apartamento-com-garagem-perto-da-praia-de-carvoeiro-algarve-apartamento-t2-para-venda-algarve_193345</t>
  </si>
  <si>
    <t>https://www.vernonalgarve.com/detalhes-da-propriedade/algarve-carvoeiro-para-venda-luxuoso-e-espacoso-apartamento-t2-em-resort-de-5-estrelas-monte-santo-apenas-20-min-da-praia-_188835</t>
  </si>
  <si>
    <t>http://senseadream.com/imovel/apartamento-t2/9723186</t>
  </si>
  <si>
    <t>Quinta da Boa Nova</t>
  </si>
  <si>
    <t>BOA NOVA</t>
  </si>
  <si>
    <t>https://en.vernonalgarve.com/property-detail/for-sale-2-bed-townhouse-in-quinta-da-boa-nova-carvoeiro--luxury-property-for-sale-in-quinta-da-boa-nova-ferragudo-algarve--property-near-caneiros-beach--property-in-carvoeiro-algarve--luxury-townhous_224368</t>
  </si>
  <si>
    <t>Lagoa</t>
  </si>
  <si>
    <t>http://senseadream.com/imovel/moradia-t2-em-carvoeiro/10944157</t>
  </si>
  <si>
    <t>https://www.sothebysrealtypt.com/imoveis/moradia-em-banda-lagoa-e-carvoeiro-lagoa-algarve_pt_43113</t>
  </si>
  <si>
    <t>PISCINA PRIVADA</t>
  </si>
  <si>
    <t>https://www.iadportugal.pt/anuncio/casa-venda-lagoa-e-carvoeiro-288m2/r16290?_locale=pt</t>
  </si>
  <si>
    <t>https://www.iadportugal.pt/anuncio/moradia-venda-3-divisoes-lagoa-e-carvoeiro-170m2/r23606?_locale=pt</t>
  </si>
  <si>
    <t>https://www.iadportugal.pt/anuncio/moradia-venda-3-divisoes-lagoa-e-carvoeiro-119m2/r37894?_locale=pt</t>
  </si>
  <si>
    <t>Vale de Milho Village</t>
  </si>
  <si>
    <t>Vale de Milho (Carvoeiro)</t>
  </si>
  <si>
    <t>https://www.carpedomus.pt/imovel/moradia-t2-em-vale-de-milho-carvoeiro-lagoa-algarve-cas-2110/?rid=9913925</t>
  </si>
  <si>
    <t xml:space="preserve"> Quinta do Rosal</t>
  </si>
  <si>
    <t>https://en.vernonalgarve.com/property-detail/algarve--carvoeiro--for-sale-2-bed-linked-villa-in-quinta-do-rosal-with-communal-pools-and-5min-drive-to-marinha-beach_207749</t>
  </si>
  <si>
    <t>https://www.vernonalgarve.com/detalhes-da-propriedade/algarve-carvoeiro-para-venda-moradia-geminada-de-luxo-com-2-quartos-sita-no-spa-resort-5-vale-de-oliveiras-_234380</t>
  </si>
  <si>
    <t>AROEIRA</t>
  </si>
  <si>
    <t>https://www.scimob.pt/imovel/moradia-t3-isolada-aroeira-areas-amplas-barbecue-e-garagem-almada-7643/?rid=13506214</t>
  </si>
  <si>
    <t>Sobreda da Caparica</t>
  </si>
  <si>
    <t>https://www.scimob.pt/imovel/moradia-nova-em-inicio-de-construcao-almada-7513/?rid=12292214</t>
  </si>
  <si>
    <t>https://www.scimob.pt/imovel/moradia-t31-em-construcao-sobreda-nova-a-estrear-em-banda-almada-7644/?rid=13532914</t>
  </si>
  <si>
    <t>QUINTA VALADARES</t>
  </si>
  <si>
    <t>https://www.kwportugal.pt/Detached-For-Sale-Charneca-de-Caparica-e-Sobreda-1196-1236</t>
  </si>
  <si>
    <t>https://www.scimob.pt/imovel/moradia-t3-aroeira-excelentes-acabamentos-e-piscina-almada-7348/?rid=11259164</t>
  </si>
  <si>
    <t>https://www.iadportugal.pt/anuncio/moradia-venda-4-divisoes-charneca-de-caparica-e-sobreda-154m2/r28375?_locale=pt</t>
  </si>
  <si>
    <t>https://www.iadportugal.pt/anuncio/moradia-venda-4-divisoes-charneca-de-caparica-e-sobreda-138m2/r37002?_locale=pt</t>
  </si>
  <si>
    <t>Quinta da Farrapa</t>
  </si>
  <si>
    <t>https://www.imovirtual.com/anuncio/moradia-em-banda-t3-nova-ID13BPD.html</t>
  </si>
  <si>
    <t>Quinta de Santa Maria</t>
  </si>
  <si>
    <t>https://www.era.pt/imoveis/moradia-t3-almada-quinta-de-santa-maria_pt_1084552</t>
  </si>
  <si>
    <t>https://www.kwportugal.pt/Condo-Apartment-For-Sale-Charneca-de-Caparica-e-Sobreda-1209-749</t>
  </si>
  <si>
    <t>https://www.scimob.pt/imovel/apartamento-t31-duplex-pronto-a-habitar-quinta-de-santa-teresa-novo-parqueamento-almada-7647e/?rid=13531088</t>
  </si>
  <si>
    <t>https://www.scimob.pt/imovel/apartamento-t3-pronto-a-habitar-quinta-de-santa-teresa-novo-almada-7647c/?rid=13532918</t>
  </si>
  <si>
    <t>https://www.scimob.pt/imovel/apartamento-novo-t3-vista-mar-quinta-de-santa-teresa-almada-7376-b/?rid=11117831</t>
  </si>
  <si>
    <t>https://www.scimob.pt/imovel/apartamento-novo-t3-terraco-de-40-m2-quinta-de-santa-teresa-almada-7376-h/?rid=11117804</t>
  </si>
  <si>
    <t>https://www.scimob.pt/imovel/apartamento-novo-t12-r-chao-quinta-de-santa-teresa-almada-7376-g/?rid=11117805</t>
  </si>
  <si>
    <t>https://www.scimob.pt/imovel/apartamento-novo-t3-vista-mar-quinta-de-santa-teresa-almada-7376-e/?rid=11117830</t>
  </si>
  <si>
    <t>https://www.scimob.pt/imovel/apartamento-novo-t3-vista-mar-quinta-de-santa-teresa-almada-7376a/?rid=11065359</t>
  </si>
  <si>
    <t>https://www.kwportugal.pt/Condo-Apartment-For-Sale-Charneca-de-Caparica-e-Sobreda-1209-747</t>
  </si>
  <si>
    <t>https://www.kwportugal.pt/Condo-Apartment-For-Sale-Charneca-de-Caparica-e-Sobreda-1209-746</t>
  </si>
  <si>
    <t>https://www.kwportugal.pt/Condo-Apartment-For-Sale-Charneca-de-Caparica-e-Sobreda-1196-2238</t>
  </si>
  <si>
    <t>https://www.kwportugal.pt/Condo-Apartment-For-Sale-Charneca-de-Caparica-e-Sobreda-1196-2237</t>
  </si>
  <si>
    <t>http://www.tetus.com/imovel/apartamento-novo-t3-com-varanda-de-24m2-com-parqueamento-e-arrecadacao-quinta-de-santa-teresa/11398875</t>
  </si>
  <si>
    <t>http://www.tetus.com/imovel/apartamento-novo-t3-com-varandas-parqueamento-e-arrecadacao-quinta-de-santa-teresa/11398877</t>
  </si>
  <si>
    <t>http://tophouse.pt/imovel/t3-novo-costa-da-caparica/688114</t>
  </si>
  <si>
    <t>Costa de Caparica</t>
  </si>
  <si>
    <t>http://www.tetus.com/imovel/apartamento-t3-novo-vista-lateral-de-mar-parqueamento-para-2-carros-e-arrecadacao-costa-de-caparica/3559870</t>
  </si>
  <si>
    <t>http://afinest.pt/imovel/apartamento-t3-novo-vista-mar-atlantic-plaza-almada-t1505-18/?rid=7820089</t>
  </si>
  <si>
    <t>EMPREENDIMENTO 1</t>
  </si>
  <si>
    <t>SÃO PEDRO E SOBRAL DA LAGOA</t>
  </si>
  <si>
    <t>https://www.iadportugal.pt/anuncio/apartamento-venda-4-divisoes-santa-maria-sao-pedro-e-sobral-da-lagoa-132m2/r18303?_locale=pt</t>
  </si>
  <si>
    <t>https://www.iadportugal.pt/anuncio/apartamento-venda-4-divisoes-santa-maria-sao-pedro-e-sobral-da-lagoa-132m2/r18299?_locale=pt</t>
  </si>
  <si>
    <t>https://www.iadportugal.pt/anuncio/apartamento-venda-4-divisoes-santa-maria-sao-pedro-e-sobral-da-lagoa-134m2/r18296?_locale=pt</t>
  </si>
  <si>
    <t>https://www.iadportugal.pt/anuncio/apartamento-venda-4-divisoes-santa-maria-sao-pedro-e-sobral-da-lagoa-128m2/r18270?_locale=pt</t>
  </si>
  <si>
    <t>West Cliffs</t>
  </si>
  <si>
    <t>VILLA</t>
  </si>
  <si>
    <t>https://www.westcliffs.com/en/realestate-twinvillas</t>
  </si>
  <si>
    <t>EM PROJECTO</t>
  </si>
  <si>
    <t>http://www.bosrealestate.pt/imovel/moradia-privativa-de-3-quartos-integrada-em-condominio-com-piscina-partilhada-lote-234a/10955043</t>
  </si>
  <si>
    <t>http://www.bosrealestate.pt/imovel/moradia-em-banda-de-3-quartos-integrada-em-condominio-com-piscina-partilhada-lote-126b/13016201</t>
  </si>
  <si>
    <t>https://www.divine-home.pt/Detalhes-do-imovel/2-quartos-1-casa-de-banho-carvoeiro-piscina-comum-mobilado_7877</t>
  </si>
  <si>
    <t>https://www.iadportugal.pt/anuncio/moradia-venda-3-divisoes-lagoa-e-carvoeiro-153m2/r29381?_locale=pt</t>
  </si>
  <si>
    <t>Gramacho Golf Resort</t>
  </si>
  <si>
    <t>https://www.idealhomesportugal.com/property/t3-villa-algarve-property-for-sale-golf-resort-luxury-property-carvoeiro/idh30503/59531</t>
  </si>
  <si>
    <t>https://www.sothebysrealtypt.com/imoveis/moradia-isolada-lagoa-e-carvoeiro-lagoa-algarve_pt_39368</t>
  </si>
  <si>
    <t>https://en.vernonalgarve.com/property-detail/algarve-carvoeiro-for-sale-spacious-south-facing--3-bed-villa-with-pool-only-5-min-drive-to-carvoeiro-centre--beach_116206</t>
  </si>
  <si>
    <t>https://www.sampsonproperty.com/en/imoveis/villa-t3-studio-for-sale-sesmarias_97/</t>
  </si>
  <si>
    <t>Gramacho golf resort</t>
  </si>
  <si>
    <t>https://en.vernonalgarve.com/property-detail/algarve-carvoeiro-for-sale-villa-with-3-bed-ensuite--office--pool-and-garage-in-the-prestigious-gramacho-golf-resort_276953</t>
  </si>
  <si>
    <t>Areia dos Moinhos</t>
  </si>
  <si>
    <t>https://en.vernonalgarve.com/property-detail/villa-with-pool-for-sale-in-carvoeiro-algarve-properties-for-sale-in-algarve--3-bedroom-villa-with-pool-in-algarve--property-near-beach-and-golf-for-sale-in-algarve-carvoeiro-_253018</t>
  </si>
  <si>
    <t>Pestana Vale da Pinta</t>
  </si>
  <si>
    <t>https://en.vernonalgarve.com/property-detail/algarve--carvoeiro-for-sale--3-bed-spacious-townhouse-with-pool--parking-and-gardens-on-popular-golf-resort-vale-da-pinta---pestana--just-10-min-to-carvoeiro-beach-_257513</t>
  </si>
  <si>
    <t>https://en.vernonalgarve.com/property-detail/algarve-carvoeiro--for-sale--charming--traditional-3-bedroom-villa-with-pool-within-10--15-min-walk-from-carvoeiro-centre-and-beach_284740</t>
  </si>
  <si>
    <t>https://www.casaiberia.com/property-for-sale/3-bedrooms-villa--carvoeiro-lagoa/3718</t>
  </si>
  <si>
    <t>https://www.perapremiumproperties.pt/propriedade-para-venda/moradia-t3_264829</t>
  </si>
  <si>
    <t>https://www.engelvoelkers.com/en-pt/property/detached-villa-in-private-location-in-carvoeiro-4148328.1365635_exp/</t>
  </si>
  <si>
    <t>https://www.engelvoelkers.com/en-pt/property/splendid-villa-with-a-nice-sea-view-4211376.1382505_exp/</t>
  </si>
  <si>
    <t>https://www.engelvoelkers.com/en-pt/property/renovated-villa-in-the-centre-of-carvoeiro-4193459.1366112_exp/</t>
  </si>
  <si>
    <t>https://www.engelvoelkers.com/en-pt/property/renovated-3-bedroom-villa-in-carvoeiro-4233688.1378563_exp/</t>
  </si>
  <si>
    <t>https://en.vernonalgarve.com/property-detail/algarve-carvoeiro-for-sale--3--1-bed-charming-villa-with-pool-and-garage-within-short-walk-to-beach-and--centre--of-carvoeiro-_266851</t>
  </si>
  <si>
    <t>Mato Serrao</t>
  </si>
  <si>
    <t>https://en.vernonalgarve.com/property-detail/algarve-carvoeiro-for-sale-3-bed-villa-with-pool-within-short-walk-to-carvoeiro-beach-_267168</t>
  </si>
  <si>
    <t>https://en.vernonalgarve.com/property-detail/algarve-carvoeiro-for-sale-spacious-renovated-3-bed-villa-with-pool--guest-studio-and-great-panoramic-views--_271584</t>
  </si>
  <si>
    <t>VALE DE´L REI</t>
  </si>
  <si>
    <t>https://www.sampsonproperty.com/en/imoveis/house-t3-1-lagoa-e-carvoeiro-vale-del-rei-sell_75/</t>
  </si>
  <si>
    <t>http://www.scheeralgarve.com/property-for-sale/carvoeiro-3-bed-house-in-very-nice-location--sea-views_61536</t>
  </si>
  <si>
    <t>Hello Villas</t>
  </si>
  <si>
    <t>http://www.scheeralgarve.com/property-for-sale/carvoeiro-golf-house-carvoeiro-3-bed_29039</t>
  </si>
  <si>
    <t>http://www.scheeralgarve.com/property-for-sale/carvoeiro-3-bed-algarve-golf-house-for-sale_27185</t>
  </si>
  <si>
    <t>http://www.scheeralgarve.pt/property-for-sale/house-in-carvoeiro-algarve-property_30549</t>
  </si>
  <si>
    <t>http://www.scheeralgarve.com/property-for-sale/excellent-3-bed-linked-house-next-to-praia-de-carvoeiro-_58489</t>
  </si>
  <si>
    <t>https://www.carpedomus.pt/imovel/moradia-t3-em-vale-de-milho-carvoeiro-lagoa-algarve-cas-2111/?rid=9988347</t>
  </si>
  <si>
    <t>http://senseadream.com/imovel/moradia-t31-em-lagoa/10830438</t>
  </si>
  <si>
    <t>http://senseadream.com/imovel/in-carvoeiro-v3-villa/11010073</t>
  </si>
  <si>
    <t>http://senseadream.com/imovel/luxuosa-moradia-t3-em-carvoeiro/11016732</t>
  </si>
  <si>
    <t>https://www.sampsonproperty.com/en/imoveis/3-bedroom-villa-for-sale-in-sesmarias_184/</t>
  </si>
  <si>
    <t>https://www.sampsonproperty.com/en/imoveis/traditional-3-bed-house-outskirts-of-carvoeiro_154/</t>
  </si>
  <si>
    <t>https://www.sampsonproperty.com/en/imoveis/excellent-location-3-bed-detached-villa-garage-close-to-cente-quiet-spot_148/</t>
  </si>
  <si>
    <t>https://en.vernonalgarve.com/property-detail/algarve--carvoeiro-for-sale--detached--3-bed-villa-with-sea-views--heated-pool-on-the-vale-do-milho-estate_17102</t>
  </si>
  <si>
    <t>https://www.sampsonproperty.com/en/imoveis/1km-to-beach-centre-3-bed-villa-w-pool-garage_141/</t>
  </si>
  <si>
    <t>QUINTA DO PARAÍSO</t>
  </si>
  <si>
    <t>https://www.sampsonproperty.com/en/imoveis/quinta-do-paraiso-31-bed-townhouse-communal-pools-tennis_131/</t>
  </si>
  <si>
    <t>https://www.sampsonproperty.com/en/imoveis/unique-opportunity-2-bed-villa-1-bed-cottage-studio-wheated-pool_127/</t>
  </si>
  <si>
    <t>https://www.sampsonproperty.com/en/imoveis/villa-3-bed-for-sale-in-carvoeiro_119/</t>
  </si>
  <si>
    <t>https://www.scimob.pt/imovel/moradia-nova-t4-isolada-piscina-a-sal-localizada-na-aroeira-almada-8114-b/?rid=17508821</t>
  </si>
  <si>
    <t>https://www.scimob.pt/imovel/moradia-t4-aroeira-totalmente-isolada-garagem-e-piscina-almada-8051b/?rid=17050339</t>
  </si>
  <si>
    <t>Quinta da Carcereira</t>
  </si>
  <si>
    <t>https://www.scimob.pt/imovel/moradia-t4-geminada-quinta-da-carcereira-garagem-em-projeto-almada-8125/?rid=17469567</t>
  </si>
  <si>
    <t>QUINTINHAS</t>
  </si>
  <si>
    <t>https://www.scimob.pt/imovel/moradia-t4-isolada-com-piscina-e-garagem-quintinhas-almada-7941/?rid=16128901</t>
  </si>
  <si>
    <t>https://www.scimob.pt/imovel/moradia-isolada-t4-quinta-carcereira-garagem-nova-a-estrear-almada-7727/?rid=14379400</t>
  </si>
  <si>
    <t>HERDADE DA AROEIRA</t>
  </si>
  <si>
    <t>https://www.scimob.pt/imovel/moradia-v4-golf-herdade-da-aroeira-com-estilo-contemporaneo-inserida-num-lote-de-975-m2-almada-7788/?rid=14839608</t>
  </si>
  <si>
    <t>https://www.scimob.pt/imovel/moradia-t4-geminada-aroeira-em-construcao-garagem-e-piscina-almada-7958/?rid=16373532</t>
  </si>
  <si>
    <t>Quinta de Santa Mafalda</t>
  </si>
  <si>
    <t>https://www.scimob.pt/imovel/moradia-nova-isolada-t4-charneca-de-caparica-fase-de-construcao-almada-7896/?rid=16300927</t>
  </si>
  <si>
    <t>https://www.scimob.pt/imovel/moradia-nova-isolada-t4-charneca-de-caparica-fase-de-construcao-almada-7897/?rid=16300928</t>
  </si>
  <si>
    <t>https://www.scimob.pt/imovel/moradia-nova-isolada-t4-charneca-de-caparica-fase-de-construcao-almada-7900/?rid=16300929</t>
  </si>
  <si>
    <t>https://www.scimob.pt/imovel/moradia-nova-isolada-t4-charneca-de-caparica-fase-de-construcao-almada-7899/?rid=16214221</t>
  </si>
  <si>
    <t>https://www.scimob.pt/imovel/moradia-nova-isolada-t4-charneca-de-caparica-fase-de-construcao-almada-7898/?rid=16214220</t>
  </si>
  <si>
    <t>https://www.scimob.pt/imovel/moradia-t4-aroeira-excelentes-acabamentos-com-piscina-almada-7324/?rid=10923576</t>
  </si>
  <si>
    <t>https://www.kwportugal.pt/Detached-For-Sale-Charneca-de-Caparica-e-Sobreda-1209-630</t>
  </si>
  <si>
    <t>https://www.kwportugal.pt/Detached-For-Sale-Charneca-de-Caparica-e-Sobreda-1209-610</t>
  </si>
  <si>
    <t>7 Rua Quinta do Alexandrino</t>
  </si>
  <si>
    <t>https://www.kwportugal.pt/Detached-For-Sale-Charneca-de-Caparica-e-Sobreda-1196-425</t>
  </si>
  <si>
    <t>https://www.green-acres.pt/pt/properties/76285a-030-2020.htm</t>
  </si>
  <si>
    <t>Rua Cidade da Beira</t>
  </si>
  <si>
    <t>https://halma.pt/blog/estate_property/moradia-rua-cidade-da-beira/</t>
  </si>
  <si>
    <t>VERDIZELA</t>
  </si>
  <si>
    <t>https://www.green-acres.pt/pt/properties/54884a-verd01.htm</t>
  </si>
  <si>
    <t>MARISOL</t>
  </si>
  <si>
    <t>https://www.iadportugal.pt/anuncio/habitacao-venda-charneca-de-caparica-e-sobreda-230m2/r16970?_locale=pt</t>
  </si>
  <si>
    <t>http://www.propostacapital.pt/pt/imoveis/moradia-t4-aroeira_294/</t>
  </si>
  <si>
    <t>https://www.casaiberia.com/property-for-sale/4-bedrooms-villa-charneca-de-caparica-setubal/3712</t>
  </si>
  <si>
    <t>https://www.barnes-international.com/en/for-sale/portugal/aroeira/3401446</t>
  </si>
  <si>
    <t>https://www.green-acres.pt/pt/properties/72872a-4131368.htm</t>
  </si>
  <si>
    <t>https://www.green-acres.pt/pt/properties/93710.htm</t>
  </si>
  <si>
    <t>http://afinest.pt/imovel/moradia-t4-na-aroeira-almada-l2207-19/?rid=10767883</t>
  </si>
  <si>
    <t>https://www.green-acres.pt/pt/properties/185586a-14582271.htm</t>
  </si>
  <si>
    <t>VALE FETAL</t>
  </si>
  <si>
    <t>http://www.gesproperty.pt/pt/imoveis/moradia-geminada-t4-nova-concluida-com-piscina-e-garagem-em-vale-fetal_177/</t>
  </si>
  <si>
    <t>QUINTA DA REGATEIRA</t>
  </si>
  <si>
    <t>http://www.gesproperty.pt/pt/imoveis/moradia-em-banda-t3-nova-com-garagem-e-sotao-na-quinta-da-regateira_161/</t>
  </si>
  <si>
    <t>https://www.imovirtual.com/anuncio/moradia-nova-isolada-t4-com-cave-ID13BEl.html</t>
  </si>
  <si>
    <t>VALE DE CAVALA</t>
  </si>
  <si>
    <t>Vale de Cavala</t>
  </si>
  <si>
    <t>https://www.imovirtual.com/anuncio/moradia-isolada-t4-cave-para-2-carros-ID13BOL.html</t>
  </si>
  <si>
    <t>http://www.tetus.com/imovel/moradia-isolada-t4-nova-arq-moderna-com-garagem-de-17m2-e-com-piscina-a-5-minutos-da-praia-aroeira/16130136</t>
  </si>
  <si>
    <t>http://www.tetus.com/imovel/moradia-geminada-nova-t4-160m2-com-garagem-e-com-possibilidade-de-permuta-vale-fetal/11194320</t>
  </si>
  <si>
    <t>http://www.tetus.com/imovel/moradia-isolada-t4-nova-com-piscina-e-garagem-aroeira/9709051</t>
  </si>
  <si>
    <t>Quinta de Cima</t>
  </si>
  <si>
    <t>http://www.tetus.com/imovel/moradia-isolada-nova-t4-arquitectura-contemporanea-charneca-caparica/12178087</t>
  </si>
  <si>
    <t>http://www.tetus.com/imovel/moradia-isolada-terrea-nova-t4-com-piscina-e-garagem-vale-cavala/13128785</t>
  </si>
  <si>
    <t>http://www.tetus.com/imovel/moradia-geminada-nova-t4-arquitectura-moderna-com-piscina-e-garagem-quintinhas/14969227</t>
  </si>
  <si>
    <t xml:space="preserve"> SANTO ANTÓNIO DA CAPARICA</t>
  </si>
  <si>
    <t>http://www.tetus.com/imovel/moradia-geminada-nova-t4-320m2-area-util-terreno-de-550m2-santo-antonio-da-caparica/11191416</t>
  </si>
  <si>
    <t>http://www.tetus.com/imovel/moradia-isolada-t4-nova-arq-moderna-com-piscina-aroeira/14751963</t>
  </si>
  <si>
    <t>http://www.tetus.com/imovel/moradia-isolada-t4-arq-moderna-com-garagem-piscina-a-5-minutos-da-praia-aroeira/15117631</t>
  </si>
  <si>
    <t>http://www.tetus.com/imovel/moradia-isolada-t4-nova-arq-moderna-com-piscina-garagem-e-parqueamento-para-2-carros-a-5-minutos-da-praia-aroeira/14751901</t>
  </si>
  <si>
    <t>QUINTA DESEMBARGADOR</t>
  </si>
  <si>
    <t>http://www.tetus.com/imovel/moradia-geminada-t4-nova-arq-moderna-com-garagem-piscina-e-parqueamento-para-um-carro-a-5-km-da-praia-quinta-do-desembargador/14768011</t>
  </si>
  <si>
    <t>https://www.era.pt/imoveis/moradia-isolada-t4-almada-charneca-de-caparica-e-sobreda_pt_1094370</t>
  </si>
  <si>
    <t>https://www.era.pt/imoveis/moradia-t4-almada-vale-fetal_pt_1099158</t>
  </si>
  <si>
    <t>https://www.kwportugal.pt/Condo-Apartment-For-Sale-Charneca-de-Caparica-e-Sobreda-1209-748</t>
  </si>
  <si>
    <t>https://www.kwportugal.pt/Condo-Apartment-For-Sale-Charneca-de-Caparica-e-Sobreda-1209-750</t>
  </si>
  <si>
    <t>https://www.scimob.pt/imovel/apartamento-novo-t32-duplex-vista-mar-quinta-de-santa-teresa-almada-7376-d/?rid=11065371</t>
  </si>
  <si>
    <t>https://www.scimob.pt/imovel/apartamento-novo-t4-vista-mar-quinta-de-santa-teresa-almada-7376-f/?rid=11117806</t>
  </si>
  <si>
    <t>http://afinest.pt/imovel/apartamento-t4-novo-vista-mar-atlantic-plaza-almada-t1605-18/?rid=7820096</t>
  </si>
  <si>
    <t>http://www.bosrealestate.pt/imovel/moradia-privativa-de-4-quartos-com-piscina-privativa-lote-336/10955062</t>
  </si>
  <si>
    <t>http://www.bosrealestate.pt/imovel/moradia-privativa-de-4-quartos-com-piscina-privativa-lote-11/13016867</t>
  </si>
  <si>
    <t>http://www.bosrealestate.pt/imovel/moradia-privativa-de-4-quartos-com-piscina-privativa-lote-218/12699210</t>
  </si>
  <si>
    <t>https://www.engelvoelkers.com/en-pt/property/incomparable-villa-with-unforgettable-views-4220078.1382121_exp/</t>
  </si>
  <si>
    <t>https://www.engelvoelkers.com/en-pt/property/unique-villa-with-180-degree-sea-view-3670546.1184670_exp/</t>
  </si>
  <si>
    <t>Vale de Lapa</t>
  </si>
  <si>
    <t>https://www.engelvoelkers.com/en-pt/property/beautiful-villa-in-carvoeiro-with-magnificent-sea-view-4130356.1351296_exp/</t>
  </si>
  <si>
    <t>https://www.engelvoelkers.com/en-pt/property/delightful-villa-with-lovely-sea-views-4052930.1311223_exp/</t>
  </si>
  <si>
    <t>https://www.engelvoelkers.com/en-pt/property/traditional-villa-with-sea-view-in-carvoeiro-4052931.1311224_exp/</t>
  </si>
  <si>
    <t>https://www.engelvoelkers.com/en-pt/property/beautiful-villa-in-carvoeiro-4168784.1357224_exp/</t>
  </si>
  <si>
    <t>http://senseadream.com/imovel/luxuosa-moradia-t4-em-carvoeiro/10973861</t>
  </si>
  <si>
    <t>http://www.scheeralgarve.com/property-for-sale/algarve-carvoeiro-golf-4-bed-villa--420m2_62840</t>
  </si>
  <si>
    <t>http://www.scheeralgarve.com/property-for-sale/carvoeiro-4-bedroom-villa--279m2--pool--amazing-views_255422</t>
  </si>
  <si>
    <t>https://www.von-poll.pt/imoveis/moradia-isolada-t4-faro-lagoa-algarve-venda_9784920/pt/</t>
  </si>
  <si>
    <t>CARVOEIRO CLUB</t>
  </si>
  <si>
    <t>https://www.sampsonproperty.com/en/imoveis/attractive-4-bed-villa-with-heated-pool-garage_175/</t>
  </si>
  <si>
    <t>*SEA FRONTLINE</t>
  </si>
  <si>
    <t>https://www.sampsonproperty.com/en/imoveis/frontline-4-bedroom-villa-with-stunning-sea-views_163/</t>
  </si>
  <si>
    <t>https://www.sampsonproperty.com/en/imoveis/excellent-condition-4-bed-villa-with-large-garage-heated-pool_153/</t>
  </si>
  <si>
    <t>https://www.sampsonproperty.com/en/imoveis/villa-t4-for-sale-carvoeiro_107/</t>
  </si>
  <si>
    <t>https://www.sampsonproperty.com/en/imoveis/villa-4-bed-for-sale-in-carvoeiro_103/</t>
  </si>
  <si>
    <t>https://en.vernonalgarve.com/property-detail/algarve-carvoeiro-for-sale-luxury-4-bed-villa-with-garage--heated-pool--only-15min-walk-to-carvoeiro-centre--beach_3136</t>
  </si>
  <si>
    <t>https://en.vernonalgarve.com/property-detail/algarve-carvoeiro-for-sale-spacious-villa-with-4-bedrooms--pool--garage-and-panoramic-views-located-in-vale-del-rei-caramujeira-_3175</t>
  </si>
  <si>
    <t>https://en.vernonalgarve.com/property-detail/algarve-carvoeiro-for-sale-luxury-4-bed-villa-with-garage--infinity-pool--less-then-5-min-drive-to-carvoeiro-centre--beaches--golf_5256</t>
  </si>
  <si>
    <t>https://en.vernonalgarve.com/property-detail/algarve-carvoeiro-for-sale--luxury-4-bed-villa-with-garage-on-beautiful-surrounding-gardens--infinity-pool--within-15-min-walk-to-carvoeiro-centre--beaches-_8496</t>
  </si>
  <si>
    <t>https://en.vernonalgarve.com/property-detail/for-sale-4-bed-villa-in-algarve-4-bed-villa-with-pool-in-carvoeiro--villa-with-pool-near-the-carvoeiro-beach--for-sale-villa-with-pool-and-garage-in-carvoeiro-algarve--for-sale-villas-in-algarve-_11897</t>
  </si>
  <si>
    <t>https://en.vernonalgarve.com/property-detail/3-bed-villa-for-sale-in-carvoeiro-algarve--property-near-golf-in-algarve--property-for-sale-with-heated-pool-and-garage-in-algarve--villa-near-carvoeiro-beach--villa-near-algarve-nobel-school-_157321</t>
  </si>
  <si>
    <t>Carvoeiro Club</t>
  </si>
  <si>
    <t>https://en.vernonalgarve.com/property-detail/algarve-carvoeiro-for-sale-fully-renovated-spacious-4-bed-villa-with-heated-pool--garage-only-15---20-min-walk-to-carvoeiro-centre-and-beach_158638</t>
  </si>
  <si>
    <t>Clube Golfemar</t>
  </si>
  <si>
    <t xml:space="preserve">Clube Golfemar </t>
  </si>
  <si>
    <t>https://en.vernonalgarve.com/property-detail/algarve-carvoeiro--for-sale-luxury-4-bedroom-en-suite-villa-with-magnificent-panoramic-ocean-views--heated-pool--garage-only-10-15-minute-walk-to-the-beach_277788</t>
  </si>
  <si>
    <t>https://en.vernonalgarve.com/property-detail/algarve-carvoeiro-for-sale-luxury-4-bedroom-en-suite-villa-with-pool-and-lovely-sea-views-close-to-beach--golf--amenities-_282892</t>
  </si>
  <si>
    <t>https://www.sothebysrealtypt.com/imoveis/moradia-isolada-western-carvoeiro-lagoa-algarve_pt_25180</t>
  </si>
  <si>
    <t>https://www.sothebysrealtypt.com/imoveis/moradia-isolada-lagoa-e-carvoeiro-lagoa-algarve_pt_18717</t>
  </si>
  <si>
    <t>https://www.sothebysrealtypt.com/imoveis/moradia-lagoa-e-carvoeiro-lagoa-algarve_pt_33421</t>
  </si>
  <si>
    <t>https://www.sothebysrealtypt.com/imoveis/moradia-isolada-lagoa-e-carvoeiro-lagoa-algarve_pt_44258</t>
  </si>
  <si>
    <t>https://www.iadportugal.pt/anuncio/moradia-venda-5-divisoes-lagoa-e-carvoeiro-397m2/r20817?_locale=pt</t>
  </si>
  <si>
    <t>Vila Nova</t>
  </si>
  <si>
    <t>https://www.idealhomesportugal.com/property/portugal-property-algarve-real-estate-agency-4-bed-villa-for-sale-carvoeiro-west-algarve-homes-for-sale/idh31318/67697</t>
  </si>
  <si>
    <t>https://www.idealhomesportugal.com/property/villas-for-sale-portugal-carvoeiro-property-algarve-real-etstae-homes-in-the-sun-portugal/idh31983/79879</t>
  </si>
  <si>
    <t>https://www.idealhomesportugal.com/property/property-real-estate-algarve-gramacho-carvoeiro-villa-golf-annex-vale-da-pinta/idh8619/59051</t>
  </si>
  <si>
    <t>https://www.idealhomesportugal.com/property/t4-villa-algarve-property-for-sale-investment-carvoeiro-holiday-home/idh30495/59523</t>
  </si>
  <si>
    <t>https://www.iadportugal.pt/anuncio/moradia-venda-7-divisoes-lagoa-e-carvoeiro-379m2/r30438?_locale=pt</t>
  </si>
  <si>
    <t>http://senseadream.com/imovel/in-carvoeiro-v4-villa-familia/11009927</t>
  </si>
  <si>
    <t>http://senseadream.com/imovel/fantastica-moradia-t4-em-carvoeiro/11013151</t>
  </si>
  <si>
    <t>https://www.iadportugal.pt/anuncio/moradia-venda-13-divisoes-lagoa-e-carvoeiro-326m2/r18934?_locale=pt</t>
  </si>
  <si>
    <t>https://www.iadportugal.pt/anuncio/moradia-venda-6-divisoes-lagoa-e-carvoeiro-180m2/r23369?_locale=pt</t>
  </si>
  <si>
    <t>Condomínio Privado Golfe da Aroeira</t>
  </si>
  <si>
    <t>https://www.iadportugal.pt/anuncio/moradia-venda-7-divisoes-charneca-de-caparica-e-sobreda-494m2/r14753?_locale=pt</t>
  </si>
  <si>
    <t>https://www.green-acres.pt/pt/properties/97234.htm</t>
  </si>
  <si>
    <t>https://www.scimob.pt/imovel/moradia-v5-luxo-localizada-na-herdade-da-aroeira-lote-2000-m2-almada-5612-16/?rid=6402317</t>
  </si>
  <si>
    <t>http://www.tetus.com/imovel/moradia-t5-isolada-nova-inserida-num-lote-de-terreno-com-1970m2-junto-ao-golfe-e-a-3-minutos-da-praia-herdade-da-aroeira/17516501</t>
  </si>
  <si>
    <t>URBANIZAÇÃO PEDRO MANSO</t>
  </si>
  <si>
    <t>http://www.tetus.com/imovel/moradia-geminada-t52-nova-cave-com-81m2-inserida-em-zona-sossegada-urbanizacao-pedro-manso/17391574</t>
  </si>
  <si>
    <t>https://www.era.pt/imoveis/moradia-isolada-t5-almada-sobreda_pt_1095954</t>
  </si>
  <si>
    <t>http://afinest.pt/imovel/apartamento-t5-novo-vista-mar-atlantic-plaza-almada-t1705-18/?rid=7820110</t>
  </si>
  <si>
    <t>http://www.bosrealestate.pt/imovel/moradia-privativa-de-5-quartos-com-piscina-privativa-lote-330/12663264</t>
  </si>
  <si>
    <t>https://en.vernonalgarve.com/property-detail/algarve-carvoeiro-5-bedroom-impressive-villa-with-sea-views-garage-and-pool-within-walking-distance-to-centre-and-beach_57576</t>
  </si>
  <si>
    <t>https://en.vernonalgarve.com/property-detail/algarve-carvoeiro-for-sale-spacious-5-bed-villa-with-pool-garage--self-contaied-apartment-within-walking-distance-to-carvoeiro-beach--centre_3205</t>
  </si>
  <si>
    <t>http://senseadream.com/imovel/moradia-t5/12318133</t>
  </si>
  <si>
    <t>https://www.casaiberia.com/property-for-sale/-5-bedrooms-villa-carvoeiro-lagoa/1532</t>
  </si>
  <si>
    <t>https://www.engelvoelkers.com/en-pt/property/magnificent-5-bedroom-villa-in-carvoeiro-4157352.1349483_exp/</t>
  </si>
  <si>
    <t>https://www.idealhomesportugal.com/property/villa-for-sale-west-algarve-villa-with-pool-carvoeiro-portugal-property-holiday-home-algarve/idh31488/74364</t>
  </si>
  <si>
    <t>https://www.sothebysrealtypt.com/imoveis/moradia-lagoa-e-carvoeiro-lagoa-algarve_pt_32792</t>
  </si>
  <si>
    <t>https://www.engelvoelkers.com/en-pt/property/sumptuous-villa-overlooking-the-sea-3839223.1232075_exp/</t>
  </si>
  <si>
    <t>https://www.sothebysrealtypt.com/imoveis/moradia-lagoa-e-carvoeiro-lagoa-algarve_pt_34580</t>
  </si>
  <si>
    <t>https://www.kwportugal.pt/Detached-For-Sale-Charneca-de-Caparica-e-Sobreda-1208-1560</t>
  </si>
  <si>
    <t>http://tophouse.pt/imovel/t6-duplex-costa-da-caparica/688009</t>
  </si>
  <si>
    <t>https://www.idealhomesportugal.com/property/real-estate-algarve-portugal-property-holiday-homes-rental-investments-villa-for-sale-in-portugal/idh31254/66871</t>
  </si>
  <si>
    <t>https://www.iadportugal.pt/anuncio/moradia-venda-8-divisoes-charneca-de-caparica-e-sobreda-420m2/r40429?_locale=pt</t>
  </si>
  <si>
    <t>TOTAIS</t>
  </si>
  <si>
    <t>Até 1 Km</t>
  </si>
  <si>
    <t>Entre 1Km a 3Km</t>
  </si>
  <si>
    <t>Superior a 3Km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</si>
</sst>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]#,##0.00"/>
    <numFmt numFmtId="165" formatCode="&quot;€&quot;#,##0.00"/>
  </numFmts>
  <fonts count="24">
    <font>
      <sz val="10.0"/>
      <color rgb="FF000000"/>
      <name val="Arial"/>
    </font>
    <font>
      <sz val="12.0"/>
      <color theme="1"/>
      <name val="Raleway"/>
    </font>
    <font>
      <sz val="12.0"/>
      <color rgb="FFFFFFFF"/>
      <name val="Raleway"/>
    </font>
    <font/>
    <font>
      <b/>
      <sz val="18.0"/>
      <color rgb="FFFFFFFF"/>
      <name val="Raleway"/>
    </font>
    <font>
      <b/>
      <sz val="12.0"/>
      <color theme="1"/>
      <name val="Raleway"/>
    </font>
    <font>
      <sz val="12.0"/>
      <color theme="1"/>
      <name val="Arial"/>
    </font>
    <font>
      <b/>
      <sz val="12.0"/>
      <color theme="1"/>
      <name val="Arial"/>
    </font>
    <font>
      <sz val="12.0"/>
      <color theme="1"/>
      <name val="Roboto"/>
    </font>
    <font>
      <b/>
      <sz val="12.0"/>
      <color rgb="FF3E5C76"/>
      <name val="Roboto"/>
    </font>
    <font>
      <b/>
      <sz val="12.0"/>
      <color theme="1"/>
      <name val="Roboto"/>
    </font>
    <font>
      <b/>
      <sz val="14.0"/>
      <color rgb="FFFFFFFF"/>
      <name val="Roboto"/>
    </font>
    <font>
      <color theme="1"/>
      <name val="Arial"/>
    </font>
    <font>
      <color rgb="FF000000"/>
      <name val="Arial"/>
    </font>
    <font>
      <u/>
      <color rgb="FF1155CC"/>
      <name val="Arial"/>
    </font>
    <font>
      <sz val="8.0"/>
      <color rgb="FF000000"/>
      <name val="Arial"/>
    </font>
    <font>
      <u/>
      <color rgb="FF000000"/>
      <name val="Arial"/>
    </font>
    <font>
      <u/>
      <color rgb="FF1155CC"/>
      <name val="Arial"/>
    </font>
    <font>
      <sz val="11.0"/>
      <color rgb="FF000000"/>
      <name val="Lato"/>
    </font>
    <font>
      <sz val="11.0"/>
      <color rgb="FF303030"/>
      <name val="Arial"/>
    </font>
    <font>
      <sz val="11.0"/>
      <color rgb="FF000000"/>
      <name val="Inconsolata"/>
    </font>
    <font>
      <color theme="1"/>
      <name val="Raleway"/>
    </font>
    <font>
      <sz val="11.0"/>
      <color rgb="FFFFFFFF"/>
      <name val="Arial"/>
    </font>
    <font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62929E"/>
        <bgColor rgb="FF62929E"/>
      </patternFill>
    </fill>
    <fill>
      <patternFill patternType="solid">
        <fgColor rgb="FFCFE2F3"/>
        <bgColor rgb="FFCFE2F3"/>
      </patternFill>
    </fill>
    <fill>
      <patternFill patternType="solid">
        <fgColor rgb="FF3E5C76"/>
        <bgColor rgb="FF3E5C76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F9F9F9"/>
        <bgColor rgb="FFF9F9F9"/>
      </patternFill>
    </fill>
    <fill>
      <patternFill patternType="solid">
        <fgColor rgb="FFA2C4C9"/>
        <bgColor rgb="FFA2C4C9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right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2" fontId="4" numFmtId="0" xfId="0" applyAlignment="1" applyBorder="1" applyFont="1">
      <alignment horizontal="center" readingOrder="0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ont="1">
      <alignment horizontal="center" readingOrder="0" shrinkToFit="0" vertical="center" wrapText="1"/>
    </xf>
    <xf borderId="1" fillId="3" fontId="5" numFmtId="49" xfId="0" applyAlignment="1" applyBorder="1" applyFont="1" applyNumberFormat="1">
      <alignment horizontal="center" readingOrder="0" shrinkToFit="0" vertical="center" wrapText="1"/>
    </xf>
    <xf borderId="1" fillId="3" fontId="1" numFmtId="164" xfId="0" applyAlignment="1" applyBorder="1" applyFont="1" applyNumberFormat="1">
      <alignment horizontal="center" shrinkToFit="0" vertical="center" wrapText="1"/>
    </xf>
    <xf borderId="1" fillId="3" fontId="1" numFmtId="164" xfId="0" applyAlignment="1" applyBorder="1" applyFont="1" applyNumberForma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1" xfId="0" applyAlignment="1" applyBorder="1" applyFont="1" applyNumberFormat="1">
      <alignment horizontal="center" readingOrder="0" shrinkToFit="0" vertical="center" wrapText="1"/>
    </xf>
    <xf borderId="1" fillId="0" fontId="1" numFmtId="164" xfId="0" applyAlignment="1" applyBorder="1" applyFont="1" applyNumberFormat="1">
      <alignment horizontal="center" readingOrder="0" shrinkToFit="0" vertical="center" wrapText="1"/>
    </xf>
    <xf borderId="1" fillId="0" fontId="1" numFmtId="2" xfId="0" applyAlignment="1" applyBorder="1" applyFont="1" applyNumberFormat="1">
      <alignment horizontal="center" readingOrder="0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2" fillId="3" fontId="1" numFmtId="0" xfId="0" applyAlignment="1" applyBorder="1" applyFont="1">
      <alignment horizontal="center" readingOrder="0" shrinkToFit="0" vertical="center" wrapText="1"/>
    </xf>
    <xf borderId="2" fillId="3" fontId="6" numFmtId="0" xfId="0" applyAlignment="1" applyBorder="1" applyFont="1">
      <alignment horizontal="center" readingOrder="0" shrinkToFit="0" vertical="center" wrapText="1"/>
    </xf>
    <xf borderId="2" fillId="0" fontId="7" numFmtId="164" xfId="0" applyAlignment="1" applyBorder="1" applyFont="1" applyNumberFormat="1">
      <alignment horizontal="center" vertical="center"/>
    </xf>
    <xf borderId="2" fillId="2" fontId="1" numFmtId="0" xfId="0" applyAlignment="1" applyBorder="1" applyFont="1">
      <alignment horizontal="left" readingOrder="0" shrinkToFit="0" vertical="center" wrapText="1"/>
    </xf>
    <xf borderId="0" fillId="4" fontId="1" numFmtId="0" xfId="0" applyAlignment="1" applyFill="1" applyFont="1">
      <alignment horizontal="center" readingOrder="0" shrinkToFit="0" vertical="center" wrapText="1"/>
    </xf>
    <xf borderId="0" fillId="4" fontId="2" numFmtId="0" xfId="0" applyAlignment="1" applyFont="1">
      <alignment horizontal="right" readingOrder="0" vertical="center"/>
    </xf>
    <xf borderId="0" fillId="4" fontId="4" numFmtId="0" xfId="0" applyAlignment="1" applyFont="1">
      <alignment horizontal="center" readingOrder="0" shrinkToFit="0" vertical="center" wrapText="1"/>
    </xf>
    <xf borderId="0" fillId="4" fontId="1" numFmtId="0" xfId="0" applyAlignment="1" applyFont="1">
      <alignment horizontal="center" shrinkToFit="0" vertical="center" wrapText="1"/>
    </xf>
    <xf borderId="0" fillId="4" fontId="8" numFmtId="0" xfId="0" applyAlignment="1" applyFont="1">
      <alignment horizontal="center" shrinkToFit="0" vertical="center" wrapText="1"/>
    </xf>
    <xf borderId="5" fillId="5" fontId="9" numFmtId="0" xfId="0" applyAlignment="1" applyBorder="1" applyFill="1" applyFont="1">
      <alignment horizontal="center" readingOrder="0" shrinkToFit="0" vertical="center" wrapText="1"/>
    </xf>
    <xf borderId="6" fillId="5" fontId="10" numFmtId="0" xfId="0" applyAlignment="1" applyBorder="1" applyFont="1">
      <alignment horizontal="center" shrinkToFit="0" vertical="center" wrapText="1"/>
    </xf>
    <xf borderId="0" fillId="4" fontId="8" numFmtId="0" xfId="0" applyFont="1"/>
    <xf borderId="0" fillId="6" fontId="11" numFmtId="0" xfId="0" applyAlignment="1" applyFill="1" applyFont="1">
      <alignment horizontal="center" readingOrder="0" shrinkToFit="0" vertical="center" wrapText="1"/>
    </xf>
    <xf borderId="0" fillId="4" fontId="6" numFmtId="0" xfId="0" applyFont="1"/>
    <xf borderId="0" fillId="6" fontId="9" numFmtId="0" xfId="0" applyAlignment="1" applyFont="1">
      <alignment horizontal="center" readingOrder="0" shrinkToFit="0" vertical="center" wrapText="1"/>
    </xf>
    <xf borderId="0" fillId="0" fontId="8" numFmtId="49" xfId="0" applyAlignment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7" fillId="5" fontId="10" numFmtId="164" xfId="0" applyAlignment="1" applyBorder="1" applyFont="1" applyNumberFormat="1">
      <alignment horizontal="center" readingOrder="0" shrinkToFit="0" vertical="center" wrapText="1"/>
    </xf>
    <xf borderId="7" fillId="5" fontId="10" numFmtId="2" xfId="0" applyAlignment="1" applyBorder="1" applyFont="1" applyNumberFormat="1">
      <alignment horizontal="center" readingOrder="0" shrinkToFit="0" vertical="center" wrapText="1"/>
    </xf>
    <xf borderId="0" fillId="4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top" wrapText="1"/>
    </xf>
    <xf borderId="0" fillId="4" fontId="2" numFmtId="0" xfId="0" applyAlignment="1" applyFont="1">
      <alignment horizontal="center" readingOrder="0" shrinkToFit="0" vertical="center" wrapText="1"/>
    </xf>
    <xf borderId="0" fillId="3" fontId="12" numFmtId="0" xfId="0" applyAlignment="1" applyFont="1">
      <alignment horizontal="center" shrinkToFit="0" wrapText="0"/>
    </xf>
    <xf borderId="0" fillId="3" fontId="12" numFmtId="0" xfId="0" applyAlignment="1" applyFont="1">
      <alignment horizontal="center" shrinkToFit="0" wrapText="1"/>
    </xf>
    <xf borderId="0" fillId="3" fontId="12" numFmtId="49" xfId="0" applyAlignment="1" applyFont="1" applyNumberFormat="1">
      <alignment horizontal="center" readingOrder="0" shrinkToFit="0" wrapText="1"/>
    </xf>
    <xf borderId="0" fillId="3" fontId="12" numFmtId="164" xfId="0" applyAlignment="1" applyFont="1" applyNumberFormat="1">
      <alignment horizontal="center" shrinkToFit="0" wrapText="1"/>
    </xf>
    <xf borderId="0" fillId="3" fontId="12" numFmtId="0" xfId="0" applyAlignment="1" applyFont="1">
      <alignment horizontal="center" readingOrder="0" shrinkToFit="0" wrapText="1"/>
    </xf>
    <xf borderId="0" fillId="3" fontId="12" numFmtId="164" xfId="0" applyAlignment="1" applyFont="1" applyNumberFormat="1">
      <alignment horizontal="center" readingOrder="0" shrinkToFit="0" wrapText="1"/>
    </xf>
    <xf borderId="0" fillId="3" fontId="12" numFmtId="0" xfId="0" applyAlignment="1" applyFont="1">
      <alignment horizontal="center" readingOrder="0"/>
    </xf>
    <xf borderId="0" fillId="3" fontId="12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5" fontId="13" numFmtId="0" xfId="0" applyAlignment="1" applyFont="1">
      <alignment horizontal="center" vertical="top"/>
    </xf>
    <xf borderId="0" fillId="0" fontId="12" numFmtId="49" xfId="0" applyAlignment="1" applyFont="1" applyNumberFormat="1">
      <alignment horizontal="center" vertical="bottom"/>
    </xf>
    <xf borderId="0" fillId="7" fontId="13" numFmtId="49" xfId="0" applyAlignment="1" applyFill="1" applyFont="1" applyNumberFormat="1">
      <alignment horizontal="center" vertical="top"/>
    </xf>
    <xf borderId="0" fillId="7" fontId="13" numFmtId="165" xfId="0" applyAlignment="1" applyFont="1" applyNumberFormat="1">
      <alignment horizontal="center" vertical="top"/>
    </xf>
    <xf borderId="0" fillId="7" fontId="13" numFmtId="0" xfId="0" applyAlignment="1" applyFont="1">
      <alignment horizontal="center" vertical="top"/>
    </xf>
    <xf borderId="0" fillId="0" fontId="12" numFmtId="165" xfId="0" applyAlignment="1" applyFont="1" applyNumberFormat="1">
      <alignment horizontal="center"/>
    </xf>
    <xf borderId="0" fillId="0" fontId="13" numFmtId="0" xfId="0" applyAlignment="1" applyFont="1">
      <alignment horizontal="center" vertical="top"/>
    </xf>
    <xf borderId="0" fillId="5" fontId="13" numFmtId="0" xfId="0" applyAlignment="1" applyFont="1">
      <alignment horizontal="center" vertical="bottom"/>
    </xf>
    <xf borderId="1" fillId="0" fontId="14" numFmtId="0" xfId="0" applyAlignment="1" applyBorder="1" applyFont="1">
      <alignment horizontal="center" shrinkToFit="0" vertical="bottom" wrapText="0"/>
    </xf>
    <xf borderId="0" fillId="0" fontId="12" numFmtId="0" xfId="0" applyAlignment="1" applyFont="1">
      <alignment horizontal="center" vertical="bottom"/>
    </xf>
    <xf borderId="0" fillId="0" fontId="12" numFmtId="165" xfId="0" applyAlignment="1" applyFont="1" applyNumberFormat="1">
      <alignment horizontal="center" vertical="bottom"/>
    </xf>
    <xf borderId="0" fillId="5" fontId="13" numFmtId="49" xfId="0" applyAlignment="1" applyFont="1" applyNumberFormat="1">
      <alignment horizontal="center" vertical="top"/>
    </xf>
    <xf borderId="0" fillId="5" fontId="13" numFmtId="165" xfId="0" applyAlignment="1" applyFont="1" applyNumberFormat="1">
      <alignment horizontal="center" vertical="top"/>
    </xf>
    <xf borderId="0" fillId="0" fontId="13" numFmtId="0" xfId="0" applyAlignment="1" applyFont="1">
      <alignment horizontal="center" vertical="bottom"/>
    </xf>
    <xf borderId="0" fillId="5" fontId="12" numFmtId="49" xfId="0" applyAlignment="1" applyFont="1" applyNumberFormat="1">
      <alignment horizontal="center" vertical="bottom"/>
    </xf>
    <xf borderId="0" fillId="0" fontId="15" numFmtId="165" xfId="0" applyAlignment="1" applyFont="1" applyNumberFormat="1">
      <alignment horizontal="center" vertical="bottom"/>
    </xf>
    <xf borderId="0" fillId="0" fontId="15" numFmtId="0" xfId="0" applyAlignment="1" applyFont="1">
      <alignment horizontal="center" vertical="bottom"/>
    </xf>
    <xf borderId="1" fillId="0" fontId="16" numFmtId="0" xfId="0" applyAlignment="1" applyBorder="1" applyFont="1">
      <alignment horizontal="center" shrinkToFit="0" vertical="bottom" wrapText="0"/>
    </xf>
    <xf borderId="0" fillId="0" fontId="13" numFmtId="49" xfId="0" applyAlignment="1" applyFont="1" applyNumberFormat="1">
      <alignment horizontal="center" vertical="bottom"/>
    </xf>
    <xf borderId="0" fillId="0" fontId="13" numFmtId="165" xfId="0" applyAlignment="1" applyFont="1" applyNumberFormat="1">
      <alignment horizontal="center" vertical="bottom"/>
    </xf>
    <xf borderId="0" fillId="5" fontId="12" numFmtId="0" xfId="0" applyAlignment="1" applyFont="1">
      <alignment horizontal="center" vertical="bottom"/>
    </xf>
    <xf borderId="0" fillId="5" fontId="12" numFmtId="2" xfId="0" applyAlignment="1" applyFont="1" applyNumberFormat="1">
      <alignment horizontal="center" vertical="bottom"/>
    </xf>
    <xf borderId="0" fillId="5" fontId="12" numFmtId="165" xfId="0" applyAlignment="1" applyFont="1" applyNumberFormat="1">
      <alignment horizontal="center" vertical="bottom"/>
    </xf>
    <xf borderId="0" fillId="5" fontId="13" numFmtId="2" xfId="0" applyAlignment="1" applyFont="1" applyNumberFormat="1">
      <alignment horizontal="center" vertical="bottom"/>
    </xf>
    <xf borderId="0" fillId="5" fontId="13" numFmtId="165" xfId="0" applyAlignment="1" applyFont="1" applyNumberFormat="1">
      <alignment horizontal="center" vertical="bottom"/>
    </xf>
    <xf borderId="0" fillId="5" fontId="13" numFmtId="49" xfId="0" applyAlignment="1" applyFont="1" applyNumberFormat="1">
      <alignment horizontal="center" vertical="bottom"/>
    </xf>
    <xf borderId="1" fillId="5" fontId="17" numFmtId="0" xfId="0" applyAlignment="1" applyBorder="1" applyFont="1">
      <alignment horizontal="center" shrinkToFit="0" vertical="bottom" wrapText="0"/>
    </xf>
    <xf borderId="0" fillId="5" fontId="18" numFmtId="0" xfId="0" applyAlignment="1" applyFont="1">
      <alignment horizontal="center" vertical="bottom"/>
    </xf>
    <xf borderId="0" fillId="5" fontId="12" numFmtId="3" xfId="0" applyAlignment="1" applyFont="1" applyNumberFormat="1">
      <alignment horizontal="center" vertical="bottom"/>
    </xf>
    <xf borderId="0" fillId="5" fontId="19" numFmtId="0" xfId="0" applyAlignment="1" applyFont="1">
      <alignment horizontal="center" vertical="bottom"/>
    </xf>
    <xf borderId="0" fillId="5" fontId="19" numFmtId="0" xfId="0" applyAlignment="1" applyFont="1">
      <alignment horizontal="center" vertical="bottom"/>
    </xf>
    <xf borderId="0" fillId="5" fontId="13" numFmtId="49" xfId="0" applyAlignment="1" applyFont="1" applyNumberFormat="1">
      <alignment horizontal="center" readingOrder="0" vertical="bottom"/>
    </xf>
    <xf borderId="0" fillId="0" fontId="15" numFmtId="164" xfId="0" applyAlignment="1" applyFont="1" applyNumberFormat="1">
      <alignment horizontal="center" vertical="bottom"/>
    </xf>
    <xf borderId="0" fillId="0" fontId="12" numFmtId="164" xfId="0" applyAlignment="1" applyFont="1" applyNumberFormat="1">
      <alignment horizontal="center"/>
    </xf>
    <xf borderId="1" fillId="0" fontId="13" numFmtId="0" xfId="0" applyAlignment="1" applyBorder="1" applyFont="1">
      <alignment horizontal="center" shrinkToFit="0" vertical="bottom" wrapText="0"/>
    </xf>
    <xf borderId="0" fillId="0" fontId="12" numFmtId="2" xfId="0" applyAlignment="1" applyFont="1" applyNumberFormat="1">
      <alignment horizontal="center" vertical="bottom"/>
    </xf>
    <xf borderId="0" fillId="0" fontId="12" numFmtId="3" xfId="0" applyAlignment="1" applyFont="1" applyNumberFormat="1">
      <alignment horizontal="center" vertical="bottom"/>
    </xf>
    <xf borderId="0" fillId="0" fontId="12" numFmtId="0" xfId="0" applyAlignment="1" applyFont="1">
      <alignment horizontal="center" shrinkToFit="0" wrapText="0"/>
    </xf>
    <xf borderId="0" fillId="0" fontId="12" numFmtId="49" xfId="0" applyAlignment="1" applyFont="1" applyNumberFormat="1">
      <alignment horizontal="center"/>
    </xf>
    <xf borderId="0" fillId="8" fontId="12" numFmtId="0" xfId="0" applyAlignment="1" applyFill="1" applyFont="1">
      <alignment horizontal="center" readingOrder="0" shrinkToFit="0" wrapText="0"/>
    </xf>
    <xf borderId="0" fillId="8" fontId="20" numFmtId="0" xfId="0" applyAlignment="1" applyFont="1">
      <alignment horizontal="center"/>
    </xf>
    <xf borderId="0" fillId="8" fontId="12" numFmtId="164" xfId="0" applyAlignment="1" applyFont="1" applyNumberFormat="1">
      <alignment horizontal="center"/>
    </xf>
    <xf borderId="0" fillId="8" fontId="12" numFmtId="4" xfId="0" applyAlignment="1" applyFont="1" applyNumberFormat="1">
      <alignment horizontal="center"/>
    </xf>
    <xf borderId="0" fillId="8" fontId="12" numFmtId="165" xfId="0" applyAlignment="1" applyFont="1" applyNumberFormat="1">
      <alignment horizontal="center"/>
    </xf>
    <xf borderId="0" fillId="8" fontId="12" numFmtId="2" xfId="0" applyAlignment="1" applyFont="1" applyNumberFormat="1">
      <alignment horizontal="center"/>
    </xf>
    <xf borderId="0" fillId="8" fontId="12" numFmtId="0" xfId="0" applyAlignment="1" applyFont="1">
      <alignment horizontal="center" readingOrder="0"/>
    </xf>
    <xf borderId="0" fillId="8" fontId="12" numFmtId="0" xfId="0" applyAlignment="1" applyFont="1">
      <alignment horizontal="center"/>
    </xf>
    <xf borderId="0" fillId="8" fontId="20" numFmtId="49" xfId="0" applyAlignment="1" applyFont="1" applyNumberFormat="1">
      <alignment horizontal="center"/>
    </xf>
    <xf borderId="0" fillId="0" fontId="12" numFmtId="0" xfId="0" applyAlignment="1" applyFont="1">
      <alignment horizontal="center" readingOrder="0"/>
    </xf>
    <xf borderId="0" fillId="0" fontId="21" numFmtId="0" xfId="0" applyAlignment="1" applyFont="1">
      <alignment horizontal="center"/>
    </xf>
    <xf borderId="0" fillId="4" fontId="22" numFmtId="164" xfId="0" applyAlignment="1" applyFont="1" applyNumberFormat="1">
      <alignment horizontal="center" readingOrder="0"/>
    </xf>
    <xf borderId="0" fillId="4" fontId="22" numFmtId="0" xfId="0" applyAlignment="1" applyFont="1">
      <alignment horizontal="center" readingOrder="0"/>
    </xf>
    <xf borderId="0" fillId="4" fontId="22" numFmtId="0" xfId="0" applyAlignment="1" applyFont="1">
      <alignment horizontal="center" readingOrder="0" shrinkToFit="0" wrapText="0"/>
    </xf>
    <xf borderId="0" fillId="4" fontId="23" numFmtId="0" xfId="0" applyAlignment="1" applyFont="1">
      <alignment horizontal="center" readingOrder="0"/>
    </xf>
    <xf borderId="0" fillId="4" fontId="23" numFmtId="49" xfId="0" applyAlignment="1" applyFont="1" applyNumberFormat="1">
      <alignment horizontal="center"/>
    </xf>
    <xf borderId="0" fillId="4" fontId="23" numFmtId="164" xfId="0" applyAlignment="1" applyFont="1" applyNumberFormat="1">
      <alignment horizontal="center" shrinkToFit="0" wrapText="0"/>
    </xf>
    <xf borderId="0" fillId="4" fontId="23" numFmtId="164" xfId="0" applyAlignment="1" applyFont="1" applyNumberForma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CCCCCC"/>
          <bgColor rgb="FFCC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Distância até à Praia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9FC5E8"/>
              </a:solidFill>
            </c:spPr>
          </c:dPt>
          <c:dPt>
            <c:idx val="1"/>
            <c:spPr>
              <a:solidFill>
                <a:srgbClr val="6D9EEB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'Estudo de Mercado - DATA'!$J$295:$J$297</c:f>
            </c:strRef>
          </c:cat>
          <c:val>
            <c:numRef>
              <c:f>'Estudo de Mercado - DATA'!$K$295:$K$297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Preços/ Tipologia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6D9EEB"/>
              </a:solidFill>
              <a:ln cmpd="sng">
                <a:solidFill>
                  <a:srgbClr val="6D9EEB"/>
                </a:solidFill>
              </a:ln>
            </c:spPr>
          </c:marker>
          <c:xVal>
            <c:numRef>
              <c:f>'Estudo de Mercado - DATA'!$C$2:$C$291</c:f>
            </c:numRef>
          </c:xVal>
          <c:yVal>
            <c:numRef>
              <c:f>'Estudo de Mercado - DATA'!$D$2:$D$291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087533"/>
        <c:axId val="146710178"/>
      </c:scatterChart>
      <c:valAx>
        <c:axId val="64708753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710178"/>
      </c:valAx>
      <c:valAx>
        <c:axId val="146710178"/>
        <c:scaling>
          <c:orientation val="minMax"/>
          <c:max val="32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7087533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Nº Imóveis Com/Sem Piscina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1155CC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'Estudo de Mercado - DATA'!$M$295:$M$297</c:f>
            </c:strRef>
          </c:cat>
          <c:val>
            <c:numRef>
              <c:f>'Estudo de Mercado - DATA'!$L$295:$L$297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Roboto"/>
              </a:defRPr>
            </a:pPr>
            <a:r>
              <a:rPr b="1" sz="1400">
                <a:solidFill>
                  <a:srgbClr val="757575"/>
                </a:solidFill>
                <a:latin typeface="Roboto"/>
              </a:rPr>
              <a:t>Distância até à Praia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9FC5E8"/>
              </a:solidFill>
            </c:spPr>
          </c:dPt>
          <c:dPt>
            <c:idx val="1"/>
            <c:spPr>
              <a:solidFill>
                <a:srgbClr val="6D9EEB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'Estudo de Mercado - DATA'!$J$295:$J$297</c:f>
            </c:strRef>
          </c:cat>
          <c:val>
            <c:numRef>
              <c:f>'Estudo de Mercado - DATA'!$K$295:$K$297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Roboto"/>
              </a:defRPr>
            </a:pPr>
            <a:r>
              <a:rPr b="1" sz="1400">
                <a:solidFill>
                  <a:srgbClr val="757575"/>
                </a:solidFill>
                <a:latin typeface="Roboto"/>
              </a:rPr>
              <a:t>Nº Imóveis Com/Sem Piscina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1155CC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'Estudo de Mercado - DATA'!$M$295:$M$297</c:f>
            </c:strRef>
          </c:cat>
          <c:val>
            <c:numRef>
              <c:f>'Estudo de Mercado - DATA'!$L$295:$L$297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Roboto"/>
              </a:defRPr>
            </a:pPr>
            <a:r>
              <a:rPr b="1" sz="1400">
                <a:solidFill>
                  <a:srgbClr val="757575"/>
                </a:solidFill>
                <a:latin typeface="Roboto"/>
              </a:rPr>
              <a:t>Preços/ Tipologia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6D9EEB"/>
              </a:solidFill>
              <a:ln cmpd="sng">
                <a:solidFill>
                  <a:srgbClr val="6D9EEB"/>
                </a:solidFill>
              </a:ln>
            </c:spPr>
          </c:marker>
          <c:xVal>
            <c:numRef>
              <c:f>'Estudo de Mercado - DATA'!$C$2:$C$291</c:f>
            </c:numRef>
          </c:xVal>
          <c:yVal>
            <c:numRef>
              <c:f>'Estudo de Mercado - DATA'!$D$2:$D$291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689239"/>
        <c:axId val="1378788199"/>
      </c:scatterChart>
      <c:valAx>
        <c:axId val="79268923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8788199"/>
      </c:valAx>
      <c:valAx>
        <c:axId val="1378788199"/>
        <c:scaling>
          <c:orientation val="minMax"/>
          <c:max val="32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92689239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61</xdr:row>
      <xdr:rowOff>28575</xdr:rowOff>
    </xdr:from>
    <xdr:ext cx="4238625" cy="25908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219075</xdr:colOff>
      <xdr:row>47</xdr:row>
      <xdr:rowOff>76200</xdr:rowOff>
    </xdr:from>
    <xdr:ext cx="4238625" cy="25908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762000</xdr:colOff>
      <xdr:row>61</xdr:row>
      <xdr:rowOff>19050</xdr:rowOff>
    </xdr:from>
    <xdr:ext cx="4238625" cy="259080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123950" cy="8382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1247775" cy="923925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320</xdr:row>
      <xdr:rowOff>66675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142875</xdr:colOff>
      <xdr:row>311</xdr:row>
      <xdr:rowOff>190500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13</xdr:col>
      <xdr:colOff>95250</xdr:colOff>
      <xdr:row>330</xdr:row>
      <xdr:rowOff>190500</xdr:rowOff>
    </xdr:from>
    <xdr:ext cx="5229225" cy="323850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tagusproperty.com/pt/comprar-imovel/id/1531142-apartamentos-novos-em-golfe-para-venda-obidos-portugal/" TargetMode="External"/><Relationship Id="rId190" Type="http://schemas.openxmlformats.org/officeDocument/2006/relationships/hyperlink" Target="https://www.iadportugal.pt/anuncio/habitacao-venda-charneca-de-caparica-e-sobreda-230m2/r16970?_locale=pt" TargetMode="External"/><Relationship Id="rId42" Type="http://schemas.openxmlformats.org/officeDocument/2006/relationships/hyperlink" Target="https://www.tagusproperty.com/pt/comprar-imovel/id/1531142-apartamentos-novos-em-golfe-para-venda-obidos-portugal/" TargetMode="External"/><Relationship Id="rId41" Type="http://schemas.openxmlformats.org/officeDocument/2006/relationships/hyperlink" Target="https://www.tagusproperty.com/pt/comprar-imovel/id/1531142-apartamentos-novos-em-golfe-para-venda-obidos-portugal/" TargetMode="External"/><Relationship Id="rId44" Type="http://schemas.openxmlformats.org/officeDocument/2006/relationships/hyperlink" Target="https://www.tagusproperty.com/pt/comprar-imovel/id/1531142-apartamentos-novos-em-golfe-para-venda-obidos-portugal/" TargetMode="External"/><Relationship Id="rId194" Type="http://schemas.openxmlformats.org/officeDocument/2006/relationships/hyperlink" Target="https://www.green-acres.pt/pt/properties/72872a-4131368.htm" TargetMode="External"/><Relationship Id="rId43" Type="http://schemas.openxmlformats.org/officeDocument/2006/relationships/hyperlink" Target="https://www.tagusproperty.com/pt/comprar-imovel/id/1531142-apartamentos-novos-em-golfe-para-venda-obidos-portugal/" TargetMode="External"/><Relationship Id="rId193" Type="http://schemas.openxmlformats.org/officeDocument/2006/relationships/hyperlink" Target="https://www.barnes-international.com/en/for-sale/portugal/aroeira/3401446" TargetMode="External"/><Relationship Id="rId46" Type="http://schemas.openxmlformats.org/officeDocument/2006/relationships/hyperlink" Target="https://www.tagusproperty.com/pt/comprar-imovel/id/1531175-apartamentos-novos-em-golfe-para-venda-obidos-portugal/" TargetMode="External"/><Relationship Id="rId192" Type="http://schemas.openxmlformats.org/officeDocument/2006/relationships/hyperlink" Target="https://www.casaiberia.com/property-for-sale/4-bedrooms-villa-charneca-de-caparica-setubal/3712" TargetMode="External"/><Relationship Id="rId45" Type="http://schemas.openxmlformats.org/officeDocument/2006/relationships/hyperlink" Target="https://www.tagusproperty.com/pt/comprar-imovel/id/1531142-apartamentos-novos-em-golfe-para-venda-obidos-portugal/" TargetMode="External"/><Relationship Id="rId191" Type="http://schemas.openxmlformats.org/officeDocument/2006/relationships/hyperlink" Target="http://www.propostacapital.pt/pt/imoveis/moradia-t4-aroeira_294/" TargetMode="External"/><Relationship Id="rId48" Type="http://schemas.openxmlformats.org/officeDocument/2006/relationships/hyperlink" Target="https://www.tagusproperty.com/pt/comprar-imovel/id/1531175-apartamentos-novos-em-golfe-para-venda-obidos-portugal/" TargetMode="External"/><Relationship Id="rId187" Type="http://schemas.openxmlformats.org/officeDocument/2006/relationships/hyperlink" Target="https://www.green-acres.pt/pt/properties/76285a-030-2020.htm" TargetMode="External"/><Relationship Id="rId47" Type="http://schemas.openxmlformats.org/officeDocument/2006/relationships/hyperlink" Target="https://www.tagusproperty.com/pt/comprar-imovel/id/1531175-apartamentos-novos-em-golfe-para-venda-obidos-portugal/" TargetMode="External"/><Relationship Id="rId186" Type="http://schemas.openxmlformats.org/officeDocument/2006/relationships/hyperlink" Target="https://www.kwportugal.pt/Detached-For-Sale-Charneca-de-Caparica-e-Sobreda-1196-425" TargetMode="External"/><Relationship Id="rId185" Type="http://schemas.openxmlformats.org/officeDocument/2006/relationships/hyperlink" Target="https://www.kwportugal.pt/Detached-For-Sale-Charneca-de-Caparica-e-Sobreda-1209-610" TargetMode="External"/><Relationship Id="rId49" Type="http://schemas.openxmlformats.org/officeDocument/2006/relationships/hyperlink" Target="https://www.tagusproperty.com/pt/comprar-imovel/id/1531175-apartamentos-novos-em-golfe-para-venda-obidos-portugal/" TargetMode="External"/><Relationship Id="rId184" Type="http://schemas.openxmlformats.org/officeDocument/2006/relationships/hyperlink" Target="https://www.kwportugal.pt/Detached-For-Sale-Charneca-de-Caparica-e-Sobreda-1209-630" TargetMode="External"/><Relationship Id="rId189" Type="http://schemas.openxmlformats.org/officeDocument/2006/relationships/hyperlink" Target="https://www.green-acres.pt/pt/properties/54884a-verd01.htm" TargetMode="External"/><Relationship Id="rId188" Type="http://schemas.openxmlformats.org/officeDocument/2006/relationships/hyperlink" Target="https://halma.pt/blog/estate_property/moradia-rua-cidade-da-beira/" TargetMode="External"/><Relationship Id="rId31" Type="http://schemas.openxmlformats.org/officeDocument/2006/relationships/hyperlink" Target="https://www.tagusproperty.com/pt/comprar-imovel/id/1531142-apartamentos-novos-em-golfe-para-venda-obidos-portugal/" TargetMode="External"/><Relationship Id="rId30" Type="http://schemas.openxmlformats.org/officeDocument/2006/relationships/hyperlink" Target="https://www.tagusproperty.com/pt/comprar-imovel/id/1531142-apartamentos-novos-em-golfe-para-venda-obidos-portugal/" TargetMode="External"/><Relationship Id="rId33" Type="http://schemas.openxmlformats.org/officeDocument/2006/relationships/hyperlink" Target="https://www.tagusproperty.com/pt/comprar-imovel/id/1531142-apartamentos-novos-em-golfe-para-venda-obidos-portugal/" TargetMode="External"/><Relationship Id="rId183" Type="http://schemas.openxmlformats.org/officeDocument/2006/relationships/hyperlink" Target="https://www.scimob.pt/imovel/moradia-t4-aroeira-excelentes-acabamentos-com-piscina-almada-7324/?rid=10923576" TargetMode="External"/><Relationship Id="rId32" Type="http://schemas.openxmlformats.org/officeDocument/2006/relationships/hyperlink" Target="https://www.tagusproperty.com/pt/comprar-imovel/id/1531142-apartamentos-novos-em-golfe-para-venda-obidos-portugal/" TargetMode="External"/><Relationship Id="rId182" Type="http://schemas.openxmlformats.org/officeDocument/2006/relationships/hyperlink" Target="https://www.scimob.pt/imovel/moradia-nova-isolada-t4-charneca-de-caparica-fase-de-construcao-almada-7898/?rid=16214220" TargetMode="External"/><Relationship Id="rId35" Type="http://schemas.openxmlformats.org/officeDocument/2006/relationships/hyperlink" Target="https://www.tagusproperty.com/pt/comprar-imovel/id/1531142-apartamentos-novos-em-golfe-para-venda-obidos-portugal/" TargetMode="External"/><Relationship Id="rId181" Type="http://schemas.openxmlformats.org/officeDocument/2006/relationships/hyperlink" Target="https://www.scimob.pt/imovel/moradia-nova-isolada-t4-charneca-de-caparica-fase-de-construcao-almada-7899/?rid=16214221" TargetMode="External"/><Relationship Id="rId34" Type="http://schemas.openxmlformats.org/officeDocument/2006/relationships/hyperlink" Target="https://www.tagusproperty.com/pt/comprar-imovel/id/1531142-apartamentos-novos-em-golfe-para-venda-obidos-portugal/" TargetMode="External"/><Relationship Id="rId180" Type="http://schemas.openxmlformats.org/officeDocument/2006/relationships/hyperlink" Target="https://www.scimob.pt/imovel/moradia-nova-isolada-t4-charneca-de-caparica-fase-de-construcao-almada-7900/?rid=16300929" TargetMode="External"/><Relationship Id="rId37" Type="http://schemas.openxmlformats.org/officeDocument/2006/relationships/hyperlink" Target="https://www.tagusproperty.com/pt/comprar-imovel/id/1531142-apartamentos-novos-em-golfe-para-venda-obidos-portugal/" TargetMode="External"/><Relationship Id="rId176" Type="http://schemas.openxmlformats.org/officeDocument/2006/relationships/hyperlink" Target="https://www.scimob.pt/imovel/moradia-v4-golf-herdade-da-aroeira-com-estilo-contemporaneo-inserida-num-lote-de-975-m2-almada-7788/?rid=14839608" TargetMode="External"/><Relationship Id="rId36" Type="http://schemas.openxmlformats.org/officeDocument/2006/relationships/hyperlink" Target="https://www.tagusproperty.com/pt/comprar-imovel/id/1531142-apartamentos-novos-em-golfe-para-venda-obidos-portugal/" TargetMode="External"/><Relationship Id="rId175" Type="http://schemas.openxmlformats.org/officeDocument/2006/relationships/hyperlink" Target="https://www.scimob.pt/imovel/moradia-isolada-t4-quinta-carcereira-garagem-nova-a-estrear-almada-7727/?rid=14379400" TargetMode="External"/><Relationship Id="rId39" Type="http://schemas.openxmlformats.org/officeDocument/2006/relationships/hyperlink" Target="https://www.tagusproperty.com/pt/comprar-imovel/id/1531142-apartamentos-novos-em-golfe-para-venda-obidos-portugal/" TargetMode="External"/><Relationship Id="rId174" Type="http://schemas.openxmlformats.org/officeDocument/2006/relationships/hyperlink" Target="https://www.scimob.pt/imovel/moradia-t4-isolada-com-piscina-e-garagem-quintinhas-almada-7941/?rid=16128901" TargetMode="External"/><Relationship Id="rId38" Type="http://schemas.openxmlformats.org/officeDocument/2006/relationships/hyperlink" Target="https://www.tagusproperty.com/pt/comprar-imovel/id/1531142-apartamentos-novos-em-golfe-para-venda-obidos-portugal/" TargetMode="External"/><Relationship Id="rId173" Type="http://schemas.openxmlformats.org/officeDocument/2006/relationships/hyperlink" Target="https://www.scimob.pt/imovel/moradia-t4-geminada-quinta-da-carcereira-garagem-em-projeto-almada-8125/?rid=17469567" TargetMode="External"/><Relationship Id="rId179" Type="http://schemas.openxmlformats.org/officeDocument/2006/relationships/hyperlink" Target="https://www.scimob.pt/imovel/moradia-nova-isolada-t4-charneca-de-caparica-fase-de-construcao-almada-7897/?rid=16300928" TargetMode="External"/><Relationship Id="rId178" Type="http://schemas.openxmlformats.org/officeDocument/2006/relationships/hyperlink" Target="https://www.scimob.pt/imovel/moradia-nova-isolada-t4-charneca-de-caparica-fase-de-construcao-almada-7896/?rid=16300927" TargetMode="External"/><Relationship Id="rId177" Type="http://schemas.openxmlformats.org/officeDocument/2006/relationships/hyperlink" Target="https://www.scimob.pt/imovel/moradia-t4-geminada-aroeira-em-construcao-garagem-e-piscina-almada-7958/?rid=16373532" TargetMode="External"/><Relationship Id="rId20" Type="http://schemas.openxmlformats.org/officeDocument/2006/relationships/hyperlink" Target="https://www.vernonalgarve.com/detalhes-da-propriedade/algarve-carvoeiro-para-venda-moradia-geminada--v1-de-luxo-localizada-no-spa-resort-5-vale-de-oliveiras--_234333" TargetMode="External"/><Relationship Id="rId22" Type="http://schemas.openxmlformats.org/officeDocument/2006/relationships/hyperlink" Target="https://www.tagusproperty.com/pt/comprar-imovel/id/1531142-apartamentos-novos-em-golfe-para-venda-obidos-portugal/" TargetMode="External"/><Relationship Id="rId21" Type="http://schemas.openxmlformats.org/officeDocument/2006/relationships/hyperlink" Target="https://www.sampsonproperty.com/en/imoveis/11-bed-townhouse-with-sea-views-on-clube-golfemar_170/" TargetMode="External"/><Relationship Id="rId24" Type="http://schemas.openxmlformats.org/officeDocument/2006/relationships/hyperlink" Target="https://www.tagusproperty.com/pt/comprar-imovel/id/1531142-apartamentos-novos-em-golfe-para-venda-obidos-portugal/" TargetMode="External"/><Relationship Id="rId23" Type="http://schemas.openxmlformats.org/officeDocument/2006/relationships/hyperlink" Target="https://www.tagusproperty.com/pt/comprar-imovel/id/1531142-apartamentos-novos-em-golfe-para-venda-obidos-portugal/" TargetMode="External"/><Relationship Id="rId26" Type="http://schemas.openxmlformats.org/officeDocument/2006/relationships/hyperlink" Target="https://www.tagusproperty.com/pt/comprar-imovel/id/1531142-apartamentos-novos-em-golfe-para-venda-obidos-portugal/" TargetMode="External"/><Relationship Id="rId25" Type="http://schemas.openxmlformats.org/officeDocument/2006/relationships/hyperlink" Target="https://www.tagusproperty.com/pt/comprar-imovel/id/1531142-apartamentos-novos-em-golfe-para-venda-obidos-portugal/" TargetMode="External"/><Relationship Id="rId28" Type="http://schemas.openxmlformats.org/officeDocument/2006/relationships/hyperlink" Target="https://www.tagusproperty.com/pt/comprar-imovel/id/1531142-apartamentos-novos-em-golfe-para-venda-obidos-portugal/" TargetMode="External"/><Relationship Id="rId27" Type="http://schemas.openxmlformats.org/officeDocument/2006/relationships/hyperlink" Target="https://www.tagusproperty.com/pt/comprar-imovel/id/1531142-apartamentos-novos-em-golfe-para-venda-obidos-portugal/" TargetMode="External"/><Relationship Id="rId29" Type="http://schemas.openxmlformats.org/officeDocument/2006/relationships/hyperlink" Target="https://www.tagusproperty.com/pt/comprar-imovel/id/1531142-apartamentos-novos-em-golfe-para-venda-obidos-portugal/" TargetMode="External"/><Relationship Id="rId11" Type="http://schemas.openxmlformats.org/officeDocument/2006/relationships/hyperlink" Target="http://www.bosrealestate.pt/imovel/moradia-em-banda-de-1-quarto-integrada-em-condominio-com-piscina-partilhada-lote-153aj/12702876" TargetMode="External"/><Relationship Id="rId10" Type="http://schemas.openxmlformats.org/officeDocument/2006/relationships/hyperlink" Target="https://residential.jll.pt/imovel/apartamento-t1-em-obidos-leiria/16247941" TargetMode="External"/><Relationship Id="rId13" Type="http://schemas.openxmlformats.org/officeDocument/2006/relationships/hyperlink" Target="http://www.bosrealestate.pt/imovel/moradia-em-banda-de-1-quarto-integrada-em-condominio-com-piscina-partilhada-lote-158l/12660530" TargetMode="External"/><Relationship Id="rId12" Type="http://schemas.openxmlformats.org/officeDocument/2006/relationships/hyperlink" Target="http://www.bosrealestate.pt/imovel/moradia-em-banda-de-1-quarto-integrada-em-condominio-com-piscina-partilhada-lote-158l/12660530" TargetMode="External"/><Relationship Id="rId15" Type="http://schemas.openxmlformats.org/officeDocument/2006/relationships/hyperlink" Target="http://www.bosrealestate.pt/imovel/moradia-em-banda-de-1-quarto-integrada-em-condominio-com-piscina-partilhada-lote-158l/12660530" TargetMode="External"/><Relationship Id="rId198" Type="http://schemas.openxmlformats.org/officeDocument/2006/relationships/hyperlink" Target="http://www.propostacapital.pt/pt/imoveis/moradia-t4-aroeira_294/" TargetMode="External"/><Relationship Id="rId14" Type="http://schemas.openxmlformats.org/officeDocument/2006/relationships/hyperlink" Target="http://www.bosrealestate.pt/imovel/moradia-em-banda-de-1-quarto-integrada-em-condominio-com-piscina-partilhada-lote-158l/12660530" TargetMode="External"/><Relationship Id="rId197" Type="http://schemas.openxmlformats.org/officeDocument/2006/relationships/hyperlink" Target="https://www.green-acres.pt/pt/properties/185586a-14582271.htm" TargetMode="External"/><Relationship Id="rId17" Type="http://schemas.openxmlformats.org/officeDocument/2006/relationships/hyperlink" Target="https://www.vernonalgarve.com/detalhes-da-propriedade/algarve-carvoeiro-para-venda-apartamento-t1-no-centro-de-carvoeiro-apenas-100-metros-da-praia-_3097" TargetMode="External"/><Relationship Id="rId196" Type="http://schemas.openxmlformats.org/officeDocument/2006/relationships/hyperlink" Target="http://afinest.pt/imovel/moradia-t4-na-aroeira-almada-l2207-19/?rid=10767883" TargetMode="External"/><Relationship Id="rId16" Type="http://schemas.openxmlformats.org/officeDocument/2006/relationships/hyperlink" Target="https://www.vernonalgarve.com/detalhes-da-propriedade/algarve-carvoeiro-apartamento-t1-renovado--para-venda-a-500m-da-praia-de-centeanes--_269402" TargetMode="External"/><Relationship Id="rId195" Type="http://schemas.openxmlformats.org/officeDocument/2006/relationships/hyperlink" Target="https://www.green-acres.pt/pt/properties/93710.htm" TargetMode="External"/><Relationship Id="rId19" Type="http://schemas.openxmlformats.org/officeDocument/2006/relationships/hyperlink" Target="http://senseadream.com/imovel/apartamento-de-tipologia-t1-em-carvoeiro-a-100mts-da-praia/17136268" TargetMode="External"/><Relationship Id="rId18" Type="http://schemas.openxmlformats.org/officeDocument/2006/relationships/hyperlink" Target="http://senseadream.com/imovel/acolhedor-apartamento-de-tipologia-t1-em-carvoeiro-com-vista-mar/17461684" TargetMode="External"/><Relationship Id="rId199" Type="http://schemas.openxmlformats.org/officeDocument/2006/relationships/hyperlink" Target="http://www.gesproperty.pt/pt/imoveis/moradia-geminada-t4-nova-concluida-com-piscina-e-garagem-em-vale-fetal_177/" TargetMode="External"/><Relationship Id="rId84" Type="http://schemas.openxmlformats.org/officeDocument/2006/relationships/hyperlink" Target="http://senseadream.com/imovel/moradia-t2-em-carvoeiro/10944157" TargetMode="External"/><Relationship Id="rId83" Type="http://schemas.openxmlformats.org/officeDocument/2006/relationships/hyperlink" Target="https://en.vernonalgarve.com/property-detail/for-sale-2-bed-townhouse-in-quinta-da-boa-nova-carvoeiro--luxury-property-for-sale-in-quinta-da-boa-nova-ferragudo-algarve--property-near-caneiros-beach--property-in-carvoeiro-algarve--luxury-townhous_224368" TargetMode="External"/><Relationship Id="rId86" Type="http://schemas.openxmlformats.org/officeDocument/2006/relationships/hyperlink" Target="https://www.iadportugal.pt/anuncio/casa-venda-lagoa-e-carvoeiro-288m2/r16290?_locale=pt" TargetMode="External"/><Relationship Id="rId85" Type="http://schemas.openxmlformats.org/officeDocument/2006/relationships/hyperlink" Target="https://www.sothebysrealtypt.com/imoveis/moradia-em-banda-lagoa-e-carvoeiro-lagoa-algarve_pt_43113" TargetMode="External"/><Relationship Id="rId88" Type="http://schemas.openxmlformats.org/officeDocument/2006/relationships/hyperlink" Target="https://www.iadportugal.pt/anuncio/moradia-venda-3-divisoes-lagoa-e-carvoeiro-119m2/r37894?_locale=pt" TargetMode="External"/><Relationship Id="rId150" Type="http://schemas.openxmlformats.org/officeDocument/2006/relationships/hyperlink" Target="https://www.engelvoelkers.com/en-pt/property/renovated-3-bedroom-villa-in-carvoeiro-4233688.1378563_exp/" TargetMode="External"/><Relationship Id="rId271" Type="http://schemas.openxmlformats.org/officeDocument/2006/relationships/hyperlink" Target="https://en.vernonalgarve.com/property-detail/algarve-carvoeiro-for-sale-spacious-5-bed-villa-with-pool-garage--self-contaied-apartment-within-walking-distance-to-carvoeiro-beach--centre_3205" TargetMode="External"/><Relationship Id="rId87" Type="http://schemas.openxmlformats.org/officeDocument/2006/relationships/hyperlink" Target="https://www.iadportugal.pt/anuncio/moradia-venda-3-divisoes-lagoa-e-carvoeiro-170m2/r23606?_locale=pt" TargetMode="External"/><Relationship Id="rId270" Type="http://schemas.openxmlformats.org/officeDocument/2006/relationships/hyperlink" Target="https://en.vernonalgarve.com/property-detail/algarve-carvoeiro-5-bedroom-impressive-villa-with-sea-views-garage-and-pool-within-walking-distance-to-centre-and-beach_57576" TargetMode="External"/><Relationship Id="rId89" Type="http://schemas.openxmlformats.org/officeDocument/2006/relationships/hyperlink" Target="https://www.carpedomus.pt/imovel/moradia-t2-em-vale-de-milho-carvoeiro-lagoa-algarve-cas-2110/?rid=9913925" TargetMode="External"/><Relationship Id="rId80" Type="http://schemas.openxmlformats.org/officeDocument/2006/relationships/hyperlink" Target="https://www.vernonalgarve.com/detalhes-da-propriedade/apartamento-t2-vista-mar-para-venda-em-carvoeiro-algarve-apartamento-com-garagem-perto-da-praia-de-carvoeiro-algarve-apartamento-t2-para-venda-algarve_193345" TargetMode="External"/><Relationship Id="rId82" Type="http://schemas.openxmlformats.org/officeDocument/2006/relationships/hyperlink" Target="http://senseadream.com/imovel/apartamento-t2/9723186" TargetMode="External"/><Relationship Id="rId81" Type="http://schemas.openxmlformats.org/officeDocument/2006/relationships/hyperlink" Target="https://www.vernonalgarve.com/detalhes-da-propriedade/algarve-carvoeiro-para-venda-luxuoso-e-espacoso-apartamento-t2-em-resort-de-5-estrelas-monte-santo-apenas-20-min-da-praia-_188835" TargetMode="External"/><Relationship Id="rId1" Type="http://schemas.openxmlformats.org/officeDocument/2006/relationships/hyperlink" Target="https://residential.jll.pt/imovel/apartamento-t0-em-obidos/16247774" TargetMode="External"/><Relationship Id="rId2" Type="http://schemas.openxmlformats.org/officeDocument/2006/relationships/hyperlink" Target="https://residential.jll.pt/imovel/apartamento-t0-em-obidos/16247884" TargetMode="External"/><Relationship Id="rId3" Type="http://schemas.openxmlformats.org/officeDocument/2006/relationships/hyperlink" Target="http://www.tetus.com/imovel/apartamento-t1-novo-vista-lateral-de-mar-parqueamento-e-arrecadacao-costa-de-caparica/3559877" TargetMode="External"/><Relationship Id="rId149" Type="http://schemas.openxmlformats.org/officeDocument/2006/relationships/hyperlink" Target="https://www.engelvoelkers.com/en-pt/property/renovated-villa-in-the-centre-of-carvoeiro-4193459.1366112_exp/" TargetMode="External"/><Relationship Id="rId4" Type="http://schemas.openxmlformats.org/officeDocument/2006/relationships/hyperlink" Target="https://www.imovirtual.com/anuncio/apartamento-novo-t1-2-com-terraco-de-46m2-ID13CB0.html" TargetMode="External"/><Relationship Id="rId148" Type="http://schemas.openxmlformats.org/officeDocument/2006/relationships/hyperlink" Target="https://www.engelvoelkers.com/en-pt/property/splendid-villa-with-a-nice-sea-view-4211376.1382505_exp/" TargetMode="External"/><Relationship Id="rId269" Type="http://schemas.openxmlformats.org/officeDocument/2006/relationships/hyperlink" Target="http://www.bosrealestate.pt/imovel/moradia-privativa-de-5-quartos-com-piscina-privativa-lote-330/12663264" TargetMode="External"/><Relationship Id="rId9" Type="http://schemas.openxmlformats.org/officeDocument/2006/relationships/hyperlink" Target="https://residential.jll.pt/imovel/apartamento-t1-em-obidos/16247832" TargetMode="External"/><Relationship Id="rId143" Type="http://schemas.openxmlformats.org/officeDocument/2006/relationships/hyperlink" Target="https://en.vernonalgarve.com/property-detail/algarve--carvoeiro-for-sale--3-bed-spacious-townhouse-with-pool--parking-and-gardens-on-popular-golf-resort-vale-da-pinta---pestana--just-10-min-to-carvoeiro-beach-_257513" TargetMode="External"/><Relationship Id="rId264" Type="http://schemas.openxmlformats.org/officeDocument/2006/relationships/hyperlink" Target="https://www.scimob.pt/imovel/moradia-v5-luxo-localizada-na-herdade-da-aroeira-lote-2000-m2-almada-5612-16/?rid=6402317" TargetMode="External"/><Relationship Id="rId142" Type="http://schemas.openxmlformats.org/officeDocument/2006/relationships/hyperlink" Target="https://en.vernonalgarve.com/property-detail/villa-with-pool-for-sale-in-carvoeiro-algarve-properties-for-sale-in-algarve--3-bedroom-villa-with-pool-in-algarve--property-near-beach-and-golf-for-sale-in-algarve-carvoeiro-_253018" TargetMode="External"/><Relationship Id="rId263" Type="http://schemas.openxmlformats.org/officeDocument/2006/relationships/hyperlink" Target="https://www.green-acres.pt/pt/properties/97234.htm" TargetMode="External"/><Relationship Id="rId141" Type="http://schemas.openxmlformats.org/officeDocument/2006/relationships/hyperlink" Target="https://en.vernonalgarve.com/property-detail/algarve-carvoeiro-for-sale-villa-with-3-bed-ensuite--office--pool-and-garage-in-the-prestigious-gramacho-golf-resort_276953" TargetMode="External"/><Relationship Id="rId262" Type="http://schemas.openxmlformats.org/officeDocument/2006/relationships/hyperlink" Target="https://www.iadportugal.pt/anuncio/moradia-venda-7-divisoes-charneca-de-caparica-e-sobreda-494m2/r14753?_locale=pt" TargetMode="External"/><Relationship Id="rId140" Type="http://schemas.openxmlformats.org/officeDocument/2006/relationships/hyperlink" Target="https://www.sampsonproperty.com/en/imoveis/villa-t3-studio-for-sale-sesmarias_97/" TargetMode="External"/><Relationship Id="rId261" Type="http://schemas.openxmlformats.org/officeDocument/2006/relationships/hyperlink" Target="https://www.iadportugal.pt/anuncio/moradia-venda-6-divisoes-lagoa-e-carvoeiro-180m2/r23369?_locale=pt" TargetMode="External"/><Relationship Id="rId5" Type="http://schemas.openxmlformats.org/officeDocument/2006/relationships/hyperlink" Target="https://residential.jll.pt/imovel/apartamento-t1-em-obidos-leiria/16247959" TargetMode="External"/><Relationship Id="rId147" Type="http://schemas.openxmlformats.org/officeDocument/2006/relationships/hyperlink" Target="https://www.engelvoelkers.com/en-pt/property/detached-villa-in-private-location-in-carvoeiro-4148328.1365635_exp/" TargetMode="External"/><Relationship Id="rId268" Type="http://schemas.openxmlformats.org/officeDocument/2006/relationships/hyperlink" Target="http://afinest.pt/imovel/apartamento-t5-novo-vista-mar-atlantic-plaza-almada-t1705-18/?rid=7820110" TargetMode="External"/><Relationship Id="rId6" Type="http://schemas.openxmlformats.org/officeDocument/2006/relationships/hyperlink" Target="https://residential.jll.pt/imovel/apartamento-t1-duplex-em-obidos/16247831" TargetMode="External"/><Relationship Id="rId146" Type="http://schemas.openxmlformats.org/officeDocument/2006/relationships/hyperlink" Target="https://www.perapremiumproperties.pt/propriedade-para-venda/moradia-t3_264829" TargetMode="External"/><Relationship Id="rId267" Type="http://schemas.openxmlformats.org/officeDocument/2006/relationships/hyperlink" Target="https://www.era.pt/imoveis/moradia-isolada-t5-almada-sobreda_pt_1095954" TargetMode="External"/><Relationship Id="rId7" Type="http://schemas.openxmlformats.org/officeDocument/2006/relationships/hyperlink" Target="https://residential.jll.pt/imovel/apartamento-t1-em-obidos/16247897" TargetMode="External"/><Relationship Id="rId145" Type="http://schemas.openxmlformats.org/officeDocument/2006/relationships/hyperlink" Target="https://www.casaiberia.com/property-for-sale/3-bedrooms-villa--carvoeiro-lagoa/3718" TargetMode="External"/><Relationship Id="rId266" Type="http://schemas.openxmlformats.org/officeDocument/2006/relationships/hyperlink" Target="http://www.tetus.com/imovel/moradia-geminada-t52-nova-cave-com-81m2-inserida-em-zona-sossegada-urbanizacao-pedro-manso/17391574" TargetMode="External"/><Relationship Id="rId8" Type="http://schemas.openxmlformats.org/officeDocument/2006/relationships/hyperlink" Target="https://residential.jll.pt/imovel/apartamento-t1-em-obidos/16247871" TargetMode="External"/><Relationship Id="rId144" Type="http://schemas.openxmlformats.org/officeDocument/2006/relationships/hyperlink" Target="https://en.vernonalgarve.com/property-detail/algarve-carvoeiro--for-sale--charming--traditional-3-bedroom-villa-with-pool-within-10--15-min-walk-from-carvoeiro-centre-and-beach_284740" TargetMode="External"/><Relationship Id="rId265" Type="http://schemas.openxmlformats.org/officeDocument/2006/relationships/hyperlink" Target="http://www.tetus.com/imovel/moradia-t5-isolada-nova-inserida-num-lote-de-terreno-com-1970m2-junto-ao-golfe-e-a-3-minutos-da-praia-herdade-da-aroeira/17516501" TargetMode="External"/><Relationship Id="rId73" Type="http://schemas.openxmlformats.org/officeDocument/2006/relationships/hyperlink" Target="https://www.imovirtual.com/anuncio/apartamento-t2-com-vista-mar-na-praia-del-rey-ID12ccB.html" TargetMode="External"/><Relationship Id="rId72" Type="http://schemas.openxmlformats.org/officeDocument/2006/relationships/hyperlink" Target="http://seculoxxii.pt/imovel/apartamento-t2-vista-mar-na-praia-d%C2%B4el-rey/11241936" TargetMode="External"/><Relationship Id="rId75" Type="http://schemas.openxmlformats.org/officeDocument/2006/relationships/hyperlink" Target="https://www.tasc.pt/imovel/duplex-no-bom-sucesso-obidos-dup-481/?rid=9180763" TargetMode="External"/><Relationship Id="rId74" Type="http://schemas.openxmlformats.org/officeDocument/2006/relationships/hyperlink" Target="http://www.bosrealestate.pt/imovel/moradia-em-banda-de-2-quartos-integrada-em-condominio-com-piscina-partilhada-lote-216db/12204106" TargetMode="External"/><Relationship Id="rId77" Type="http://schemas.openxmlformats.org/officeDocument/2006/relationships/hyperlink" Target="https://www.divine-home.pt/property-detail/luxury-resort-apartment-pool-carvoeiro_8541" TargetMode="External"/><Relationship Id="rId260" Type="http://schemas.openxmlformats.org/officeDocument/2006/relationships/hyperlink" Target="https://www.iadportugal.pt/anuncio/moradia-venda-13-divisoes-lagoa-e-carvoeiro-326m2/r18934?_locale=pt" TargetMode="External"/><Relationship Id="rId76" Type="http://schemas.openxmlformats.org/officeDocument/2006/relationships/hyperlink" Target="https://www.carpedomus.pt/imovel/excelente-apartamento-t2-na-lagoa-do-carvoeiro-lagoa-algarve-apa-2342/?rid=13144630" TargetMode="External"/><Relationship Id="rId79" Type="http://schemas.openxmlformats.org/officeDocument/2006/relationships/hyperlink" Target="https://www.vernonalgarve.com/detalhes-da-propriedade/apartamento-t2-com-vista-mar-em-carvoeiro-algarve-t2-para-venda-vista-mar-carvoeiro--t2-para-venda-a-pe-do-centro-e-praia-de-carvoeiro-_288436" TargetMode="External"/><Relationship Id="rId78" Type="http://schemas.openxmlformats.org/officeDocument/2006/relationships/hyperlink" Target="https://www.vernonalgarve.com/detalhes-da-propriedade/algarve-carvoeiro--para-venda-apartamento-t2-renovado-com-piscina-em-carvoeiro-a-500m-da-praia--_264544" TargetMode="External"/><Relationship Id="rId71" Type="http://schemas.openxmlformats.org/officeDocument/2006/relationships/hyperlink" Target="https://www.ownland.pt/imovel/apartamento-t2-vista-mar-praia-d-el-rey-golf-and-beach-resort-obidos-571-2-/?rid=7443490" TargetMode="External"/><Relationship Id="rId70" Type="http://schemas.openxmlformats.org/officeDocument/2006/relationships/hyperlink" Target="http://bomsucessopm.com/property/fantastic-contemporary-2-bed-apartment-located-by-the-beach-great-location-with-stunning-views-sea-beach-and-sunsets-at-praia-del-rey-beachfront-next-to-mares-restaurant-obidos-bspm-62/?rid=9574049" TargetMode="External"/><Relationship Id="rId139" Type="http://schemas.openxmlformats.org/officeDocument/2006/relationships/hyperlink" Target="https://en.vernonalgarve.com/property-detail/algarve-carvoeiro-for-sale-spacious-south-facing--3-bed-villa-with-pool-only-5-min-drive-to-carvoeiro-centre--beach_116206" TargetMode="External"/><Relationship Id="rId138" Type="http://schemas.openxmlformats.org/officeDocument/2006/relationships/hyperlink" Target="https://www.sothebysrealtypt.com/imoveis/moradia-isolada-lagoa-e-carvoeiro-lagoa-algarve_pt_39368" TargetMode="External"/><Relationship Id="rId259" Type="http://schemas.openxmlformats.org/officeDocument/2006/relationships/hyperlink" Target="http://senseadream.com/imovel/fantastica-moradia-t4-em-carvoeiro/11013151" TargetMode="External"/><Relationship Id="rId137" Type="http://schemas.openxmlformats.org/officeDocument/2006/relationships/hyperlink" Target="https://www.idealhomesportugal.com/property/t3-villa-algarve-property-for-sale-golf-resort-luxury-property-carvoeiro/idh30503/59531" TargetMode="External"/><Relationship Id="rId258" Type="http://schemas.openxmlformats.org/officeDocument/2006/relationships/hyperlink" Target="http://senseadream.com/imovel/in-carvoeiro-v4-villa-familia/11009927" TargetMode="External"/><Relationship Id="rId132" Type="http://schemas.openxmlformats.org/officeDocument/2006/relationships/hyperlink" Target="http://www.bosrealestate.pt/imovel/moradia-privativa-de-3-quartos-integrada-em-condominio-com-piscina-partilhada-lote-234a/10955043" TargetMode="External"/><Relationship Id="rId253" Type="http://schemas.openxmlformats.org/officeDocument/2006/relationships/hyperlink" Target="https://www.idealhomesportugal.com/property/portugal-property-algarve-real-estate-agency-4-bed-villa-for-sale-carvoeiro-west-algarve-homes-for-sale/idh31318/67697" TargetMode="External"/><Relationship Id="rId131" Type="http://schemas.openxmlformats.org/officeDocument/2006/relationships/hyperlink" Target="http://www.bosrealestate.pt/imovel/moradia-privativa-de-3-quartos-integrada-em-condominio-com-piscina-partilhada-lote-234a/10955043" TargetMode="External"/><Relationship Id="rId252" Type="http://schemas.openxmlformats.org/officeDocument/2006/relationships/hyperlink" Target="https://www.iadportugal.pt/anuncio/moradia-venda-5-divisoes-lagoa-e-carvoeiro-397m2/r20817?_locale=pt" TargetMode="External"/><Relationship Id="rId130" Type="http://schemas.openxmlformats.org/officeDocument/2006/relationships/hyperlink" Target="http://www.bosrealestate.pt/imovel/moradia-privativa-de-3-quartos-integrada-em-condominio-com-piscina-partilhada-lote-234a/10955043" TargetMode="External"/><Relationship Id="rId251" Type="http://schemas.openxmlformats.org/officeDocument/2006/relationships/hyperlink" Target="https://www.sothebysrealtypt.com/imoveis/moradia-isolada-lagoa-e-carvoeiro-lagoa-algarve_pt_44258" TargetMode="External"/><Relationship Id="rId250" Type="http://schemas.openxmlformats.org/officeDocument/2006/relationships/hyperlink" Target="https://www.sothebysrealtypt.com/imoveis/moradia-lagoa-e-carvoeiro-lagoa-algarve_pt_33421" TargetMode="External"/><Relationship Id="rId136" Type="http://schemas.openxmlformats.org/officeDocument/2006/relationships/hyperlink" Target="https://www.iadportugal.pt/anuncio/moradia-venda-3-divisoes-lagoa-e-carvoeiro-153m2/r29381?_locale=pt" TargetMode="External"/><Relationship Id="rId257" Type="http://schemas.openxmlformats.org/officeDocument/2006/relationships/hyperlink" Target="https://www.iadportugal.pt/anuncio/moradia-venda-7-divisoes-lagoa-e-carvoeiro-379m2/r30438?_locale=pt" TargetMode="External"/><Relationship Id="rId135" Type="http://schemas.openxmlformats.org/officeDocument/2006/relationships/hyperlink" Target="https://www.divine-home.pt/Detalhes-do-imovel/2-quartos-1-casa-de-banho-carvoeiro-piscina-comum-mobilado_7877" TargetMode="External"/><Relationship Id="rId256" Type="http://schemas.openxmlformats.org/officeDocument/2006/relationships/hyperlink" Target="https://www.idealhomesportugal.com/property/t4-villa-algarve-property-for-sale-investment-carvoeiro-holiday-home/idh30495/59523" TargetMode="External"/><Relationship Id="rId134" Type="http://schemas.openxmlformats.org/officeDocument/2006/relationships/hyperlink" Target="http://www.bosrealestate.pt/imovel/moradia-em-banda-de-3-quartos-integrada-em-condominio-com-piscina-partilhada-lote-126b/13016201" TargetMode="External"/><Relationship Id="rId255" Type="http://schemas.openxmlformats.org/officeDocument/2006/relationships/hyperlink" Target="https://www.idealhomesportugal.com/property/property-real-estate-algarve-gramacho-carvoeiro-villa-golf-annex-vale-da-pinta/idh8619/59051" TargetMode="External"/><Relationship Id="rId133" Type="http://schemas.openxmlformats.org/officeDocument/2006/relationships/hyperlink" Target="http://www.bosrealestate.pt/imovel/moradia-privativa-de-3-quartos-integrada-em-condominio-com-piscina-partilhada-lote-234a/10955043" TargetMode="External"/><Relationship Id="rId254" Type="http://schemas.openxmlformats.org/officeDocument/2006/relationships/hyperlink" Target="https://www.idealhomesportugal.com/property/villas-for-sale-portugal-carvoeiro-property-algarve-real-etstae-homes-in-the-sun-portugal/idh31983/79879" TargetMode="External"/><Relationship Id="rId62" Type="http://schemas.openxmlformats.org/officeDocument/2006/relationships/hyperlink" Target="https://www.tagusproperty.com/pt/comprar-imovel/id/1531175-apartamentos-novos-em-golfe-para-venda-obidos-portugal/" TargetMode="External"/><Relationship Id="rId61" Type="http://schemas.openxmlformats.org/officeDocument/2006/relationships/hyperlink" Target="https://www.tagusproperty.com/pt/comprar-imovel/id/1531175-apartamentos-novos-em-golfe-para-venda-obidos-portugal/" TargetMode="External"/><Relationship Id="rId64" Type="http://schemas.openxmlformats.org/officeDocument/2006/relationships/hyperlink" Target="https://www.tagusproperty.com/pt/comprar-imovel/id/1531175-apartamentos-novos-em-golfe-para-venda-obidos-portugal/" TargetMode="External"/><Relationship Id="rId63" Type="http://schemas.openxmlformats.org/officeDocument/2006/relationships/hyperlink" Target="https://www.tagusproperty.com/pt/comprar-imovel/id/1531175-apartamentos-novos-em-golfe-para-venda-obidos-portugal/" TargetMode="External"/><Relationship Id="rId66" Type="http://schemas.openxmlformats.org/officeDocument/2006/relationships/hyperlink" Target="http://tophouse.pt/imovel/t2-novo-costa-da-caparica/688046" TargetMode="External"/><Relationship Id="rId172" Type="http://schemas.openxmlformats.org/officeDocument/2006/relationships/hyperlink" Target="https://www.scimob.pt/imovel/moradia-t4-aroeira-totalmente-isolada-garagem-e-piscina-almada-8051b/?rid=17050339" TargetMode="External"/><Relationship Id="rId65" Type="http://schemas.openxmlformats.org/officeDocument/2006/relationships/hyperlink" Target="https://www.tagusproperty.com/pt/comprar-imovel/id/1531175-apartamentos-novos-em-golfe-para-venda-obidos-portugal/" TargetMode="External"/><Relationship Id="rId171" Type="http://schemas.openxmlformats.org/officeDocument/2006/relationships/hyperlink" Target="https://www.scimob.pt/imovel/moradia-nova-t4-isolada-piscina-a-sal-localizada-na-aroeira-almada-8114-b/?rid=17508821" TargetMode="External"/><Relationship Id="rId68" Type="http://schemas.openxmlformats.org/officeDocument/2006/relationships/hyperlink" Target="http://www.tetus.com/imovel/apartamento-t2-novo-com-parq-para-1-carro-e-arrec-varanda-de-25m2-c-vista-lateral-mar-costa-de-caparica/3559872" TargetMode="External"/><Relationship Id="rId170" Type="http://schemas.openxmlformats.org/officeDocument/2006/relationships/hyperlink" Target="https://www.sampsonproperty.com/en/imoveis/villa-3-bed-for-sale-in-carvoeiro_119/" TargetMode="External"/><Relationship Id="rId67" Type="http://schemas.openxmlformats.org/officeDocument/2006/relationships/hyperlink" Target="http://afinest.pt/imovel/apartamento-t2-costa-da-caparica-almada-t1105-18/?rid=7815668" TargetMode="External"/><Relationship Id="rId60" Type="http://schemas.openxmlformats.org/officeDocument/2006/relationships/hyperlink" Target="https://www.tagusproperty.com/pt/comprar-imovel/id/1531175-apartamentos-novos-em-golfe-para-venda-obidos-portugal/" TargetMode="External"/><Relationship Id="rId165" Type="http://schemas.openxmlformats.org/officeDocument/2006/relationships/hyperlink" Target="https://www.sampsonproperty.com/en/imoveis/excellent-location-3-bed-detached-villa-garage-close-to-cente-quiet-spot_148/" TargetMode="External"/><Relationship Id="rId69" Type="http://schemas.openxmlformats.org/officeDocument/2006/relationships/hyperlink" Target="https://www.praia-del-rey.com/en/imovel/?id=29" TargetMode="External"/><Relationship Id="rId164" Type="http://schemas.openxmlformats.org/officeDocument/2006/relationships/hyperlink" Target="https://www.sampsonproperty.com/en/imoveis/traditional-3-bed-house-outskirts-of-carvoeiro_154/" TargetMode="External"/><Relationship Id="rId163" Type="http://schemas.openxmlformats.org/officeDocument/2006/relationships/hyperlink" Target="https://www.sampsonproperty.com/en/imoveis/3-bedroom-villa-for-sale-in-sesmarias_184/" TargetMode="External"/><Relationship Id="rId162" Type="http://schemas.openxmlformats.org/officeDocument/2006/relationships/hyperlink" Target="http://senseadream.com/imovel/luxuosa-moradia-t3-em-carvoeiro/11016732" TargetMode="External"/><Relationship Id="rId283" Type="http://schemas.openxmlformats.org/officeDocument/2006/relationships/drawing" Target="../drawings/drawing2.xml"/><Relationship Id="rId169" Type="http://schemas.openxmlformats.org/officeDocument/2006/relationships/hyperlink" Target="https://www.sampsonproperty.com/en/imoveis/unique-opportunity-2-bed-villa-1-bed-cottage-studio-wheated-pool_127/" TargetMode="External"/><Relationship Id="rId168" Type="http://schemas.openxmlformats.org/officeDocument/2006/relationships/hyperlink" Target="https://www.sampsonproperty.com/en/imoveis/quinta-do-paraiso-31-bed-townhouse-communal-pools-tennis_131/" TargetMode="External"/><Relationship Id="rId167" Type="http://schemas.openxmlformats.org/officeDocument/2006/relationships/hyperlink" Target="https://www.sampsonproperty.com/en/imoveis/1km-to-beach-centre-3-bed-villa-w-pool-garage_141/" TargetMode="External"/><Relationship Id="rId166" Type="http://schemas.openxmlformats.org/officeDocument/2006/relationships/hyperlink" Target="https://en.vernonalgarve.com/property-detail/algarve--carvoeiro-for-sale--detached--3-bed-villa-with-sea-views--heated-pool-on-the-vale-do-milho-estate_17102" TargetMode="External"/><Relationship Id="rId51" Type="http://schemas.openxmlformats.org/officeDocument/2006/relationships/hyperlink" Target="https://www.tagusproperty.com/pt/comprar-imovel/id/1531175-apartamentos-novos-em-golfe-para-venda-obidos-portugal/" TargetMode="External"/><Relationship Id="rId50" Type="http://schemas.openxmlformats.org/officeDocument/2006/relationships/hyperlink" Target="https://www.tagusproperty.com/pt/comprar-imovel/id/1531175-apartamentos-novos-em-golfe-para-venda-obidos-portugal/" TargetMode="External"/><Relationship Id="rId53" Type="http://schemas.openxmlformats.org/officeDocument/2006/relationships/hyperlink" Target="https://www.tagusproperty.com/pt/comprar-imovel/id/1531175-apartamentos-novos-em-golfe-para-venda-obidos-portugal/" TargetMode="External"/><Relationship Id="rId52" Type="http://schemas.openxmlformats.org/officeDocument/2006/relationships/hyperlink" Target="https://www.tagusproperty.com/pt/comprar-imovel/id/1531175-apartamentos-novos-em-golfe-para-venda-obidos-portugal/" TargetMode="External"/><Relationship Id="rId55" Type="http://schemas.openxmlformats.org/officeDocument/2006/relationships/hyperlink" Target="https://www.tagusproperty.com/pt/comprar-imovel/id/1531175-apartamentos-novos-em-golfe-para-venda-obidos-portugal/" TargetMode="External"/><Relationship Id="rId161" Type="http://schemas.openxmlformats.org/officeDocument/2006/relationships/hyperlink" Target="http://senseadream.com/imovel/in-carvoeiro-v3-villa/11010073" TargetMode="External"/><Relationship Id="rId282" Type="http://schemas.openxmlformats.org/officeDocument/2006/relationships/hyperlink" Target="https://www.iadportugal.pt/anuncio/moradia-venda-8-divisoes-charneca-de-caparica-e-sobreda-420m2/r40429?_locale=pt" TargetMode="External"/><Relationship Id="rId54" Type="http://schemas.openxmlformats.org/officeDocument/2006/relationships/hyperlink" Target="https://www.tagusproperty.com/pt/comprar-imovel/id/1531175-apartamentos-novos-em-golfe-para-venda-obidos-portugal/" TargetMode="External"/><Relationship Id="rId160" Type="http://schemas.openxmlformats.org/officeDocument/2006/relationships/hyperlink" Target="http://senseadream.com/imovel/moradia-t31-em-lagoa/10830438" TargetMode="External"/><Relationship Id="rId281" Type="http://schemas.openxmlformats.org/officeDocument/2006/relationships/hyperlink" Target="https://www.idealhomesportugal.com/property/real-estate-algarve-portugal-property-holiday-homes-rental-investments-villa-for-sale-in-portugal/idh31254/66871" TargetMode="External"/><Relationship Id="rId57" Type="http://schemas.openxmlformats.org/officeDocument/2006/relationships/hyperlink" Target="https://www.tagusproperty.com/pt/comprar-imovel/id/1531175-apartamentos-novos-em-golfe-para-venda-obidos-portugal/" TargetMode="External"/><Relationship Id="rId280" Type="http://schemas.openxmlformats.org/officeDocument/2006/relationships/hyperlink" Target="http://tophouse.pt/imovel/t6-duplex-costa-da-caparica/688009" TargetMode="External"/><Relationship Id="rId56" Type="http://schemas.openxmlformats.org/officeDocument/2006/relationships/hyperlink" Target="https://www.tagusproperty.com/pt/comprar-imovel/id/1531175-apartamentos-novos-em-golfe-para-venda-obidos-portugal/" TargetMode="External"/><Relationship Id="rId159" Type="http://schemas.openxmlformats.org/officeDocument/2006/relationships/hyperlink" Target="https://www.carpedomus.pt/imovel/moradia-t3-em-vale-de-milho-carvoeiro-lagoa-algarve-cas-2111/?rid=9988347" TargetMode="External"/><Relationship Id="rId59" Type="http://schemas.openxmlformats.org/officeDocument/2006/relationships/hyperlink" Target="https://www.tagusproperty.com/pt/comprar-imovel/id/1531175-apartamentos-novos-em-golfe-para-venda-obidos-portugal/" TargetMode="External"/><Relationship Id="rId154" Type="http://schemas.openxmlformats.org/officeDocument/2006/relationships/hyperlink" Target="http://www.scheeralgarve.com/property-for-sale/carvoeiro-3-bed-house-in-very-nice-location--sea-views_61536" TargetMode="External"/><Relationship Id="rId275" Type="http://schemas.openxmlformats.org/officeDocument/2006/relationships/hyperlink" Target="https://www.idealhomesportugal.com/property/villa-for-sale-west-algarve-villa-with-pool-carvoeiro-portugal-property-holiday-home-algarve/idh31488/74364" TargetMode="External"/><Relationship Id="rId58" Type="http://schemas.openxmlformats.org/officeDocument/2006/relationships/hyperlink" Target="https://www.tagusproperty.com/pt/comprar-imovel/id/1531175-apartamentos-novos-em-golfe-para-venda-obidos-portugal/" TargetMode="External"/><Relationship Id="rId153" Type="http://schemas.openxmlformats.org/officeDocument/2006/relationships/hyperlink" Target="https://www.sampsonproperty.com/en/imoveis/house-t3-1-lagoa-e-carvoeiro-vale-del-rei-sell_75/" TargetMode="External"/><Relationship Id="rId274" Type="http://schemas.openxmlformats.org/officeDocument/2006/relationships/hyperlink" Target="https://www.engelvoelkers.com/en-pt/property/magnificent-5-bedroom-villa-in-carvoeiro-4157352.1349483_exp/" TargetMode="External"/><Relationship Id="rId152" Type="http://schemas.openxmlformats.org/officeDocument/2006/relationships/hyperlink" Target="https://en.vernonalgarve.com/property-detail/algarve-carvoeiro-for-sale-spacious-renovated-3-bed-villa-with-pool--guest-studio-and-great-panoramic-views--_271584" TargetMode="External"/><Relationship Id="rId273" Type="http://schemas.openxmlformats.org/officeDocument/2006/relationships/hyperlink" Target="https://www.casaiberia.com/property-for-sale/-5-bedrooms-villa-carvoeiro-lagoa/1532" TargetMode="External"/><Relationship Id="rId151" Type="http://schemas.openxmlformats.org/officeDocument/2006/relationships/hyperlink" Target="https://en.vernonalgarve.com/property-detail/algarve-carvoeiro-for-sale-3-bed-villa-with-pool-within-short-walk-to-carvoeiro-beach-_267168" TargetMode="External"/><Relationship Id="rId272" Type="http://schemas.openxmlformats.org/officeDocument/2006/relationships/hyperlink" Target="http://senseadream.com/imovel/moradia-t5/12318133" TargetMode="External"/><Relationship Id="rId158" Type="http://schemas.openxmlformats.org/officeDocument/2006/relationships/hyperlink" Target="http://www.scheeralgarve.com/property-for-sale/excellent-3-bed-linked-house-next-to-praia-de-carvoeiro-_58489" TargetMode="External"/><Relationship Id="rId279" Type="http://schemas.openxmlformats.org/officeDocument/2006/relationships/hyperlink" Target="https://www.kwportugal.pt/Detached-For-Sale-Charneca-de-Caparica-e-Sobreda-1208-1560" TargetMode="External"/><Relationship Id="rId157" Type="http://schemas.openxmlformats.org/officeDocument/2006/relationships/hyperlink" Target="http://www.scheeralgarve.pt/property-for-sale/house-in-carvoeiro-algarve-property_30549" TargetMode="External"/><Relationship Id="rId278" Type="http://schemas.openxmlformats.org/officeDocument/2006/relationships/hyperlink" Target="https://www.sothebysrealtypt.com/imoveis/moradia-lagoa-e-carvoeiro-lagoa-algarve_pt_34580" TargetMode="External"/><Relationship Id="rId156" Type="http://schemas.openxmlformats.org/officeDocument/2006/relationships/hyperlink" Target="http://www.scheeralgarve.com/property-for-sale/carvoeiro-3-bed-algarve-golf-house-for-sale_27185" TargetMode="External"/><Relationship Id="rId277" Type="http://schemas.openxmlformats.org/officeDocument/2006/relationships/hyperlink" Target="https://www.engelvoelkers.com/en-pt/property/sumptuous-villa-overlooking-the-sea-3839223.1232075_exp/" TargetMode="External"/><Relationship Id="rId155" Type="http://schemas.openxmlformats.org/officeDocument/2006/relationships/hyperlink" Target="http://www.scheeralgarve.com/property-for-sale/carvoeiro-golf-house-carvoeiro-3-bed_29039" TargetMode="External"/><Relationship Id="rId276" Type="http://schemas.openxmlformats.org/officeDocument/2006/relationships/hyperlink" Target="https://www.sothebysrealtypt.com/imoveis/moradia-lagoa-e-carvoeiro-lagoa-algarve_pt_32792" TargetMode="External"/><Relationship Id="rId107" Type="http://schemas.openxmlformats.org/officeDocument/2006/relationships/hyperlink" Target="https://www.scimob.pt/imovel/apartamento-novo-t3-vista-mar-quinta-de-santa-teresa-almada-7376-e/?rid=11117830" TargetMode="External"/><Relationship Id="rId228" Type="http://schemas.openxmlformats.org/officeDocument/2006/relationships/hyperlink" Target="https://www.engelvoelkers.com/en-pt/property/traditional-villa-with-sea-view-in-carvoeiro-4052931.1311224_exp/" TargetMode="External"/><Relationship Id="rId106" Type="http://schemas.openxmlformats.org/officeDocument/2006/relationships/hyperlink" Target="https://www.scimob.pt/imovel/apartamento-novo-t12-r-chao-quinta-de-santa-teresa-almada-7376-g/?rid=11117805" TargetMode="External"/><Relationship Id="rId227" Type="http://schemas.openxmlformats.org/officeDocument/2006/relationships/hyperlink" Target="https://www.engelvoelkers.com/en-pt/property/delightful-villa-with-lovely-sea-views-4052930.1311223_exp/" TargetMode="External"/><Relationship Id="rId105" Type="http://schemas.openxmlformats.org/officeDocument/2006/relationships/hyperlink" Target="https://www.scimob.pt/imovel/apartamento-novo-t3-terraco-de-40-m2-quinta-de-santa-teresa-almada-7376-h/?rid=11117804" TargetMode="External"/><Relationship Id="rId226" Type="http://schemas.openxmlformats.org/officeDocument/2006/relationships/hyperlink" Target="https://www.engelvoelkers.com/en-pt/property/beautiful-villa-in-carvoeiro-with-magnificent-sea-view-4130356.1351296_exp/" TargetMode="External"/><Relationship Id="rId104" Type="http://schemas.openxmlformats.org/officeDocument/2006/relationships/hyperlink" Target="https://www.scimob.pt/imovel/apartamento-novo-t3-vista-mar-quinta-de-santa-teresa-almada-7376-b/?rid=11117831" TargetMode="External"/><Relationship Id="rId225" Type="http://schemas.openxmlformats.org/officeDocument/2006/relationships/hyperlink" Target="https://www.engelvoelkers.com/en-pt/property/unique-villa-with-180-degree-sea-view-3670546.1184670_exp/" TargetMode="External"/><Relationship Id="rId109" Type="http://schemas.openxmlformats.org/officeDocument/2006/relationships/hyperlink" Target="https://www.kwportugal.pt/Condo-Apartment-For-Sale-Charneca-de-Caparica-e-Sobreda-1209-747" TargetMode="External"/><Relationship Id="rId108" Type="http://schemas.openxmlformats.org/officeDocument/2006/relationships/hyperlink" Target="https://www.scimob.pt/imovel/apartamento-novo-t3-vista-mar-quinta-de-santa-teresa-almada-7376a/?rid=11065359" TargetMode="External"/><Relationship Id="rId229" Type="http://schemas.openxmlformats.org/officeDocument/2006/relationships/hyperlink" Target="https://www.engelvoelkers.com/en-pt/property/beautiful-villa-in-carvoeiro-4168784.1357224_exp/" TargetMode="External"/><Relationship Id="rId220" Type="http://schemas.openxmlformats.org/officeDocument/2006/relationships/hyperlink" Target="http://afinest.pt/imovel/apartamento-t4-novo-vista-mar-atlantic-plaza-almada-t1605-18/?rid=7820096" TargetMode="External"/><Relationship Id="rId103" Type="http://schemas.openxmlformats.org/officeDocument/2006/relationships/hyperlink" Target="https://www.scimob.pt/imovel/apartamento-t3-pronto-a-habitar-quinta-de-santa-teresa-novo-almada-7647c/?rid=13532918" TargetMode="External"/><Relationship Id="rId224" Type="http://schemas.openxmlformats.org/officeDocument/2006/relationships/hyperlink" Target="https://www.engelvoelkers.com/en-pt/property/incomparable-villa-with-unforgettable-views-4220078.1382121_exp/" TargetMode="External"/><Relationship Id="rId102" Type="http://schemas.openxmlformats.org/officeDocument/2006/relationships/hyperlink" Target="https://www.scimob.pt/imovel/apartamento-t31-duplex-pronto-a-habitar-quinta-de-santa-teresa-novo-parqueamento-almada-7647e/?rid=13531088" TargetMode="External"/><Relationship Id="rId223" Type="http://schemas.openxmlformats.org/officeDocument/2006/relationships/hyperlink" Target="http://www.bosrealestate.pt/imovel/moradia-privativa-de-4-quartos-com-piscina-privativa-lote-218/12699210" TargetMode="External"/><Relationship Id="rId101" Type="http://schemas.openxmlformats.org/officeDocument/2006/relationships/hyperlink" Target="https://www.kwportugal.pt/Condo-Apartment-For-Sale-Charneca-de-Caparica-e-Sobreda-1209-749" TargetMode="External"/><Relationship Id="rId222" Type="http://schemas.openxmlformats.org/officeDocument/2006/relationships/hyperlink" Target="http://www.bosrealestate.pt/imovel/moradia-privativa-de-4-quartos-com-piscina-privativa-lote-11/13016867" TargetMode="External"/><Relationship Id="rId100" Type="http://schemas.openxmlformats.org/officeDocument/2006/relationships/hyperlink" Target="https://www.era.pt/imoveis/moradia-t3-almada-quinta-de-santa-maria_pt_1084552" TargetMode="External"/><Relationship Id="rId221" Type="http://schemas.openxmlformats.org/officeDocument/2006/relationships/hyperlink" Target="http://www.bosrealestate.pt/imovel/moradia-privativa-de-4-quartos-com-piscina-privativa-lote-336/10955062" TargetMode="External"/><Relationship Id="rId217" Type="http://schemas.openxmlformats.org/officeDocument/2006/relationships/hyperlink" Target="https://www.kwportugal.pt/Condo-Apartment-For-Sale-Charneca-de-Caparica-e-Sobreda-1209-750" TargetMode="External"/><Relationship Id="rId216" Type="http://schemas.openxmlformats.org/officeDocument/2006/relationships/hyperlink" Target="https://www.kwportugal.pt/Condo-Apartment-For-Sale-Charneca-de-Caparica-e-Sobreda-1209-748" TargetMode="External"/><Relationship Id="rId215" Type="http://schemas.openxmlformats.org/officeDocument/2006/relationships/hyperlink" Target="https://www.era.pt/imoveis/moradia-t4-almada-vale-fetal_pt_1099158" TargetMode="External"/><Relationship Id="rId214" Type="http://schemas.openxmlformats.org/officeDocument/2006/relationships/hyperlink" Target="https://www.era.pt/imoveis/moradia-isolada-t4-almada-charneca-de-caparica-e-sobreda_pt_1094370" TargetMode="External"/><Relationship Id="rId219" Type="http://schemas.openxmlformats.org/officeDocument/2006/relationships/hyperlink" Target="https://www.scimob.pt/imovel/apartamento-novo-t4-vista-mar-quinta-de-santa-teresa-almada-7376-f/?rid=11117806" TargetMode="External"/><Relationship Id="rId218" Type="http://schemas.openxmlformats.org/officeDocument/2006/relationships/hyperlink" Target="https://www.scimob.pt/imovel/apartamento-novo-t32-duplex-vista-mar-quinta-de-santa-teresa-almada-7376-d/?rid=11065371" TargetMode="External"/><Relationship Id="rId213" Type="http://schemas.openxmlformats.org/officeDocument/2006/relationships/hyperlink" Target="http://www.tetus.com/imovel/moradia-geminada-t4-nova-arq-moderna-com-garagem-piscina-e-parqueamento-para-um-carro-a-5-km-da-praia-quinta-do-desembargador/14768011" TargetMode="External"/><Relationship Id="rId212" Type="http://schemas.openxmlformats.org/officeDocument/2006/relationships/hyperlink" Target="http://www.tetus.com/imovel/moradia-isolada-t4-nova-arq-moderna-com-piscina-garagem-e-parqueamento-para-2-carros-a-5-minutos-da-praia-aroeira/14751901" TargetMode="External"/><Relationship Id="rId211" Type="http://schemas.openxmlformats.org/officeDocument/2006/relationships/hyperlink" Target="http://www.tetus.com/imovel/moradia-isolada-t4-arq-moderna-com-garagem-piscina-a-5-minutos-da-praia-aroeira/15117631" TargetMode="External"/><Relationship Id="rId210" Type="http://schemas.openxmlformats.org/officeDocument/2006/relationships/hyperlink" Target="http://www.tetus.com/imovel/moradia-isolada-t4-nova-arq-moderna-com-piscina-aroeira/14751963" TargetMode="External"/><Relationship Id="rId129" Type="http://schemas.openxmlformats.org/officeDocument/2006/relationships/hyperlink" Target="http://www.bosrealestate.pt/imovel/moradia-privativa-de-3-quartos-integrada-em-condominio-com-piscina-partilhada-lote-234a/10955043" TargetMode="External"/><Relationship Id="rId128" Type="http://schemas.openxmlformats.org/officeDocument/2006/relationships/hyperlink" Target="https://www.westcliffs.com/en/realestate-twinvillas" TargetMode="External"/><Relationship Id="rId249" Type="http://schemas.openxmlformats.org/officeDocument/2006/relationships/hyperlink" Target="https://www.sothebysrealtypt.com/imoveis/moradia-isolada-lagoa-e-carvoeiro-lagoa-algarve_pt_18717" TargetMode="External"/><Relationship Id="rId127" Type="http://schemas.openxmlformats.org/officeDocument/2006/relationships/hyperlink" Target="https://www.westcliffs.com/en/realestate-twinvillas" TargetMode="External"/><Relationship Id="rId248" Type="http://schemas.openxmlformats.org/officeDocument/2006/relationships/hyperlink" Target="https://www.sothebysrealtypt.com/imoveis/moradia-isolada-western-carvoeiro-lagoa-algarve_pt_25180" TargetMode="External"/><Relationship Id="rId126" Type="http://schemas.openxmlformats.org/officeDocument/2006/relationships/hyperlink" Target="https://www.westcliffs.com/en/realestate-twinvillas" TargetMode="External"/><Relationship Id="rId247" Type="http://schemas.openxmlformats.org/officeDocument/2006/relationships/hyperlink" Target="https://en.vernonalgarve.com/property-detail/algarve-carvoeiro-for-sale-luxury-4-bedroom-en-suite-villa-with-pool-and-lovely-sea-views-close-to-beach--golf--amenities-_282892" TargetMode="External"/><Relationship Id="rId121" Type="http://schemas.openxmlformats.org/officeDocument/2006/relationships/hyperlink" Target="https://www.iadportugal.pt/anuncio/apartamento-venda-4-divisoes-santa-maria-sao-pedro-e-sobral-da-lagoa-128m2/r18270?_locale=pt" TargetMode="External"/><Relationship Id="rId242" Type="http://schemas.openxmlformats.org/officeDocument/2006/relationships/hyperlink" Target="https://en.vernonalgarve.com/property-detail/algarve-carvoeiro-for-sale--luxury-4-bed-villa-with-garage-on-beautiful-surrounding-gardens--infinity-pool--within-15-min-walk-to-carvoeiro-centre--beaches-_8496" TargetMode="External"/><Relationship Id="rId120" Type="http://schemas.openxmlformats.org/officeDocument/2006/relationships/hyperlink" Target="https://www.iadportugal.pt/anuncio/apartamento-venda-4-divisoes-santa-maria-sao-pedro-e-sobral-da-lagoa-134m2/r18296?_locale=pt" TargetMode="External"/><Relationship Id="rId241" Type="http://schemas.openxmlformats.org/officeDocument/2006/relationships/hyperlink" Target="https://en.vernonalgarve.com/property-detail/algarve-carvoeiro-for-sale-luxury-4-bed-villa-with-garage--infinity-pool--less-then-5-min-drive-to-carvoeiro-centre--beaches--golf_5256" TargetMode="External"/><Relationship Id="rId240" Type="http://schemas.openxmlformats.org/officeDocument/2006/relationships/hyperlink" Target="https://en.vernonalgarve.com/property-detail/algarve-carvoeiro-for-sale-spacious-villa-with-4-bedrooms--pool--garage-and-panoramic-views-located-in-vale-del-rei-caramujeira-_3175" TargetMode="External"/><Relationship Id="rId125" Type="http://schemas.openxmlformats.org/officeDocument/2006/relationships/hyperlink" Target="https://www.westcliffs.com/en/realestate-twinvillas" TargetMode="External"/><Relationship Id="rId246" Type="http://schemas.openxmlformats.org/officeDocument/2006/relationships/hyperlink" Target="https://en.vernonalgarve.com/property-detail/algarve-carvoeiro--for-sale-luxury-4-bedroom-en-suite-villa-with-magnificent-panoramic-ocean-views--heated-pool--garage-only-10-15-minute-walk-to-the-beach_277788" TargetMode="External"/><Relationship Id="rId124" Type="http://schemas.openxmlformats.org/officeDocument/2006/relationships/hyperlink" Target="https://www.westcliffs.com/en/realestate-twinvillas" TargetMode="External"/><Relationship Id="rId245" Type="http://schemas.openxmlformats.org/officeDocument/2006/relationships/hyperlink" Target="https://en.vernonalgarve.com/property-detail/algarve-carvoeiro-for-sale-fully-renovated-spacious-4-bed-villa-with-heated-pool--garage-only-15---20-min-walk-to-carvoeiro-centre-and-beach_158638" TargetMode="External"/><Relationship Id="rId123" Type="http://schemas.openxmlformats.org/officeDocument/2006/relationships/hyperlink" Target="https://www.westcliffs.com/en/realestate-twinvillas" TargetMode="External"/><Relationship Id="rId244" Type="http://schemas.openxmlformats.org/officeDocument/2006/relationships/hyperlink" Target="https://en.vernonalgarve.com/property-detail/3-bed-villa-for-sale-in-carvoeiro-algarve--property-near-golf-in-algarve--property-for-sale-with-heated-pool-and-garage-in-algarve--villa-near-carvoeiro-beach--villa-near-algarve-nobel-school-_157321" TargetMode="External"/><Relationship Id="rId122" Type="http://schemas.openxmlformats.org/officeDocument/2006/relationships/hyperlink" Target="https://www.westcliffs.com/en/realestate-twinvillas" TargetMode="External"/><Relationship Id="rId243" Type="http://schemas.openxmlformats.org/officeDocument/2006/relationships/hyperlink" Target="https://en.vernonalgarve.com/property-detail/for-sale-4-bed-villa-in-algarve-4-bed-villa-with-pool-in-carvoeiro--villa-with-pool-near-the-carvoeiro-beach--for-sale-villa-with-pool-and-garage-in-carvoeiro-algarve--for-sale-villas-in-algarve-_11897" TargetMode="External"/><Relationship Id="rId95" Type="http://schemas.openxmlformats.org/officeDocument/2006/relationships/hyperlink" Target="https://www.kwportugal.pt/Detached-For-Sale-Charneca-de-Caparica-e-Sobreda-1196-1236" TargetMode="External"/><Relationship Id="rId94" Type="http://schemas.openxmlformats.org/officeDocument/2006/relationships/hyperlink" Target="https://www.scimob.pt/imovel/moradia-t31-em-construcao-sobreda-nova-a-estrear-em-banda-almada-7644/?rid=13532914" TargetMode="External"/><Relationship Id="rId97" Type="http://schemas.openxmlformats.org/officeDocument/2006/relationships/hyperlink" Target="https://www.iadportugal.pt/anuncio/moradia-venda-4-divisoes-charneca-de-caparica-e-sobreda-154m2/r28375?_locale=pt" TargetMode="External"/><Relationship Id="rId96" Type="http://schemas.openxmlformats.org/officeDocument/2006/relationships/hyperlink" Target="https://www.scimob.pt/imovel/moradia-t3-aroeira-excelentes-acabamentos-e-piscina-almada-7348/?rid=11259164" TargetMode="External"/><Relationship Id="rId99" Type="http://schemas.openxmlformats.org/officeDocument/2006/relationships/hyperlink" Target="https://www.imovirtual.com/anuncio/moradia-em-banda-t3-nova-ID13BPD.html" TargetMode="External"/><Relationship Id="rId98" Type="http://schemas.openxmlformats.org/officeDocument/2006/relationships/hyperlink" Target="https://www.iadportugal.pt/anuncio/moradia-venda-4-divisoes-charneca-de-caparica-e-sobreda-138m2/r37002?_locale=pt" TargetMode="External"/><Relationship Id="rId91" Type="http://schemas.openxmlformats.org/officeDocument/2006/relationships/hyperlink" Target="https://www.vernonalgarve.com/detalhes-da-propriedade/algarve-carvoeiro-para-venda-moradia-geminada-de-luxo-com-2-quartos-sita-no-spa-resort-5-vale-de-oliveiras-_234380" TargetMode="External"/><Relationship Id="rId90" Type="http://schemas.openxmlformats.org/officeDocument/2006/relationships/hyperlink" Target="https://en.vernonalgarve.com/property-detail/algarve--carvoeiro--for-sale-2-bed-linked-villa-in-quinta-do-rosal-with-communal-pools-and-5min-drive-to-marinha-beach_207749" TargetMode="External"/><Relationship Id="rId93" Type="http://schemas.openxmlformats.org/officeDocument/2006/relationships/hyperlink" Target="https://www.scimob.pt/imovel/moradia-nova-em-inicio-de-construcao-almada-7513/?rid=12292214" TargetMode="External"/><Relationship Id="rId92" Type="http://schemas.openxmlformats.org/officeDocument/2006/relationships/hyperlink" Target="https://www.scimob.pt/imovel/moradia-t3-isolada-aroeira-areas-amplas-barbecue-e-garagem-almada-7643/?rid=13506214" TargetMode="External"/><Relationship Id="rId118" Type="http://schemas.openxmlformats.org/officeDocument/2006/relationships/hyperlink" Target="https://www.iadportugal.pt/anuncio/apartamento-venda-4-divisoes-santa-maria-sao-pedro-e-sobral-da-lagoa-132m2/r18303?_locale=pt" TargetMode="External"/><Relationship Id="rId239" Type="http://schemas.openxmlformats.org/officeDocument/2006/relationships/hyperlink" Target="https://en.vernonalgarve.com/property-detail/algarve-carvoeiro-for-sale-luxury-4-bed-villa-with-garage--heated-pool--only-15min-walk-to-carvoeiro-centre--beach_3136" TargetMode="External"/><Relationship Id="rId117" Type="http://schemas.openxmlformats.org/officeDocument/2006/relationships/hyperlink" Target="http://afinest.pt/imovel/apartamento-t3-novo-vista-mar-atlantic-plaza-almada-t1505-18/?rid=7820089" TargetMode="External"/><Relationship Id="rId238" Type="http://schemas.openxmlformats.org/officeDocument/2006/relationships/hyperlink" Target="https://www.sampsonproperty.com/en/imoveis/villa-4-bed-for-sale-in-carvoeiro_103/" TargetMode="External"/><Relationship Id="rId116" Type="http://schemas.openxmlformats.org/officeDocument/2006/relationships/hyperlink" Target="http://www.tetus.com/imovel/apartamento-t3-novo-vista-lateral-de-mar-parqueamento-para-2-carros-e-arrecadacao-costa-de-caparica/3559870" TargetMode="External"/><Relationship Id="rId237" Type="http://schemas.openxmlformats.org/officeDocument/2006/relationships/hyperlink" Target="https://www.sampsonproperty.com/en/imoveis/villa-t4-for-sale-carvoeiro_107/" TargetMode="External"/><Relationship Id="rId115" Type="http://schemas.openxmlformats.org/officeDocument/2006/relationships/hyperlink" Target="http://tophouse.pt/imovel/t3-novo-costa-da-caparica/688114" TargetMode="External"/><Relationship Id="rId236" Type="http://schemas.openxmlformats.org/officeDocument/2006/relationships/hyperlink" Target="https://www.sampsonproperty.com/en/imoveis/excellent-condition-4-bed-villa-with-large-garage-heated-pool_153/" TargetMode="External"/><Relationship Id="rId119" Type="http://schemas.openxmlformats.org/officeDocument/2006/relationships/hyperlink" Target="https://www.iadportugal.pt/anuncio/apartamento-venda-4-divisoes-santa-maria-sao-pedro-e-sobral-da-lagoa-132m2/r18299?_locale=pt" TargetMode="External"/><Relationship Id="rId110" Type="http://schemas.openxmlformats.org/officeDocument/2006/relationships/hyperlink" Target="https://www.kwportugal.pt/Condo-Apartment-For-Sale-Charneca-de-Caparica-e-Sobreda-1209-746" TargetMode="External"/><Relationship Id="rId231" Type="http://schemas.openxmlformats.org/officeDocument/2006/relationships/hyperlink" Target="http://www.scheeralgarve.com/property-for-sale/algarve-carvoeiro-golf-4-bed-villa--420m2_62840" TargetMode="External"/><Relationship Id="rId230" Type="http://schemas.openxmlformats.org/officeDocument/2006/relationships/hyperlink" Target="http://senseadream.com/imovel/luxuosa-moradia-t4-em-carvoeiro/10973861" TargetMode="External"/><Relationship Id="rId114" Type="http://schemas.openxmlformats.org/officeDocument/2006/relationships/hyperlink" Target="http://www.tetus.com/imovel/apartamento-novo-t3-com-varandas-parqueamento-e-arrecadacao-quinta-de-santa-teresa/11398877" TargetMode="External"/><Relationship Id="rId235" Type="http://schemas.openxmlformats.org/officeDocument/2006/relationships/hyperlink" Target="https://www.sampsonproperty.com/en/imoveis/frontline-4-bedroom-villa-with-stunning-sea-views_163/" TargetMode="External"/><Relationship Id="rId113" Type="http://schemas.openxmlformats.org/officeDocument/2006/relationships/hyperlink" Target="http://www.tetus.com/imovel/apartamento-novo-t3-com-varanda-de-24m2-com-parqueamento-e-arrecadacao-quinta-de-santa-teresa/11398875" TargetMode="External"/><Relationship Id="rId234" Type="http://schemas.openxmlformats.org/officeDocument/2006/relationships/hyperlink" Target="https://www.sampsonproperty.com/en/imoveis/attractive-4-bed-villa-with-heated-pool-garage_175/" TargetMode="External"/><Relationship Id="rId112" Type="http://schemas.openxmlformats.org/officeDocument/2006/relationships/hyperlink" Target="https://www.kwportugal.pt/Condo-Apartment-For-Sale-Charneca-de-Caparica-e-Sobreda-1196-2237" TargetMode="External"/><Relationship Id="rId233" Type="http://schemas.openxmlformats.org/officeDocument/2006/relationships/hyperlink" Target="https://www.von-poll.pt/imoveis/moradia-isolada-t4-faro-lagoa-algarve-venda_9784920/pt/" TargetMode="External"/><Relationship Id="rId111" Type="http://schemas.openxmlformats.org/officeDocument/2006/relationships/hyperlink" Target="https://www.kwportugal.pt/Condo-Apartment-For-Sale-Charneca-de-Caparica-e-Sobreda-1196-2238" TargetMode="External"/><Relationship Id="rId232" Type="http://schemas.openxmlformats.org/officeDocument/2006/relationships/hyperlink" Target="http://www.scheeralgarve.com/property-for-sale/carvoeiro-4-bedroom-villa--279m2--pool--amazing-views_255422" TargetMode="External"/><Relationship Id="rId206" Type="http://schemas.openxmlformats.org/officeDocument/2006/relationships/hyperlink" Target="http://www.tetus.com/imovel/moradia-isolada-nova-t4-arquitectura-contemporanea-charneca-caparica/12178087" TargetMode="External"/><Relationship Id="rId205" Type="http://schemas.openxmlformats.org/officeDocument/2006/relationships/hyperlink" Target="http://www.tetus.com/imovel/moradia-isolada-t4-nova-com-piscina-e-garagem-aroeira/9709051" TargetMode="External"/><Relationship Id="rId204" Type="http://schemas.openxmlformats.org/officeDocument/2006/relationships/hyperlink" Target="http://www.tetus.com/imovel/moradia-geminada-nova-t4-160m2-com-garagem-e-com-possibilidade-de-permuta-vale-fetal/11194320" TargetMode="External"/><Relationship Id="rId203" Type="http://schemas.openxmlformats.org/officeDocument/2006/relationships/hyperlink" Target="http://www.tetus.com/imovel/moradia-isolada-t4-nova-arq-moderna-com-garagem-de-17m2-e-com-piscina-a-5-minutos-da-praia-aroeira/16130136" TargetMode="External"/><Relationship Id="rId209" Type="http://schemas.openxmlformats.org/officeDocument/2006/relationships/hyperlink" Target="http://www.tetus.com/imovel/moradia-geminada-nova-t4-320m2-area-util-terreno-de-550m2-santo-antonio-da-caparica/11191416" TargetMode="External"/><Relationship Id="rId208" Type="http://schemas.openxmlformats.org/officeDocument/2006/relationships/hyperlink" Target="http://www.tetus.com/imovel/moradia-geminada-nova-t4-arquitectura-moderna-com-piscina-e-garagem-quintinhas/14969227" TargetMode="External"/><Relationship Id="rId207" Type="http://schemas.openxmlformats.org/officeDocument/2006/relationships/hyperlink" Target="http://www.tetus.com/imovel/moradia-isolada-terrea-nova-t4-com-piscina-e-garagem-vale-cavala/13128785" TargetMode="External"/><Relationship Id="rId202" Type="http://schemas.openxmlformats.org/officeDocument/2006/relationships/hyperlink" Target="https://www.imovirtual.com/anuncio/moradia-isolada-t4-cave-para-2-carros-ID13BOL.html" TargetMode="External"/><Relationship Id="rId201" Type="http://schemas.openxmlformats.org/officeDocument/2006/relationships/hyperlink" Target="https://www.imovirtual.com/anuncio/moradia-nova-isolada-t4-com-cave-ID13BEl.html" TargetMode="External"/><Relationship Id="rId200" Type="http://schemas.openxmlformats.org/officeDocument/2006/relationships/hyperlink" Target="http://www.gesproperty.pt/pt/imoveis/moradia-em-banda-t3-nova-com-garagem-e-sotao-na-quinta-da-regateira_16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5" width="18.71"/>
  </cols>
  <sheetData>
    <row r="1" ht="66.0" customHeight="1">
      <c r="A1" s="1"/>
      <c r="B1" s="2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8.5" customHeight="1">
      <c r="A2" s="4" t="s">
        <v>1</v>
      </c>
      <c r="B2" s="5"/>
      <c r="C2" s="6"/>
      <c r="D2" s="6"/>
      <c r="E2" s="7"/>
      <c r="F2" s="4" t="s">
        <v>2</v>
      </c>
      <c r="G2" s="5"/>
      <c r="H2" s="6"/>
      <c r="I2" s="6"/>
      <c r="J2" s="6"/>
      <c r="K2" s="6"/>
      <c r="L2" s="6"/>
      <c r="M2" s="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8.5" customHeight="1">
      <c r="A3" s="4" t="s">
        <v>3</v>
      </c>
      <c r="B3" s="5"/>
      <c r="C3" s="6"/>
      <c r="D3" s="6"/>
      <c r="E3" s="7"/>
      <c r="F3" s="4" t="s">
        <v>4</v>
      </c>
      <c r="G3" s="5"/>
      <c r="H3" s="6"/>
      <c r="I3" s="6"/>
      <c r="J3" s="6"/>
      <c r="K3" s="6"/>
      <c r="L3" s="6"/>
      <c r="M3" s="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37.5" customHeight="1">
      <c r="A4" s="8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45.0" customHeight="1">
      <c r="A5" s="9" t="s">
        <v>6</v>
      </c>
      <c r="B5" s="10" t="s">
        <v>7</v>
      </c>
      <c r="C5" s="11" t="s">
        <v>8</v>
      </c>
      <c r="D5" s="12" t="s">
        <v>9</v>
      </c>
      <c r="E5" s="10" t="s">
        <v>10</v>
      </c>
      <c r="F5" s="13" t="s">
        <v>11</v>
      </c>
      <c r="G5" s="10" t="s">
        <v>12</v>
      </c>
      <c r="H5" s="13" t="s">
        <v>13</v>
      </c>
      <c r="I5" s="10" t="s">
        <v>14</v>
      </c>
      <c r="J5" s="10" t="s">
        <v>15</v>
      </c>
      <c r="K5" s="10" t="s">
        <v>16</v>
      </c>
      <c r="L5" s="9" t="s">
        <v>17</v>
      </c>
      <c r="M5" s="10" t="s">
        <v>18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45.0" customHeight="1">
      <c r="A6" s="14"/>
      <c r="B6" s="4"/>
      <c r="C6" s="15"/>
      <c r="D6" s="16" t="str">
        <f>A9</f>
        <v>*SELECIONE A TIPOLOGIA</v>
      </c>
      <c r="E6" s="17"/>
      <c r="F6" s="18" t="str">
        <f>D6/E6</f>
        <v>#VALUE!</v>
      </c>
      <c r="G6" s="17">
        <v>0.0</v>
      </c>
      <c r="H6" s="18" t="str">
        <f>D6/G6</f>
        <v>#VALUE!</v>
      </c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52.5" customHeight="1">
      <c r="A7" s="8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42.0" customHeight="1">
      <c r="A8" s="19" t="s">
        <v>20</v>
      </c>
      <c r="B8" s="6"/>
      <c r="C8" s="6"/>
      <c r="D8" s="6"/>
      <c r="E8" s="7"/>
      <c r="F8" s="20" t="s">
        <v>21</v>
      </c>
      <c r="G8" s="6"/>
      <c r="H8" s="6"/>
      <c r="I8" s="7"/>
      <c r="J8" s="20" t="s">
        <v>22</v>
      </c>
      <c r="K8" s="6"/>
      <c r="L8" s="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42.0" customHeight="1">
      <c r="A9" s="21" t="str">
        <f>IFS(C6="T0",G15, C6 ="T1",G16,C6 ="T1+T0",G17,C6 ="T2",G18,C6 ="T3",G19,C6 ="T4",G20,C6 ="T5",G21,C6 ="T6",G22,C6 ="T7",G23, C6="","*SELECIONE A TIPOLOGIA")</f>
        <v>*SELECIONE A TIPOLOGIA</v>
      </c>
      <c r="B9" s="6"/>
      <c r="C9" s="6"/>
      <c r="D9" s="6"/>
      <c r="E9" s="7"/>
      <c r="F9" s="21" t="str">
        <f>IFS(C6="T0",H15, C6 ="T1",H16,C6 ="T1+T0",H17,C6 ="T2",H18,C6 ="T3",H19,C6 ="T4",H20,C6 ="T5",H21,C6 ="T6",H22,C6 ="T7",H23, C6="","*SELECIONE A TIPOLOGIA")</f>
        <v>*SELECIONE A TIPOLOGIA</v>
      </c>
      <c r="G9" s="6"/>
      <c r="H9" s="6"/>
      <c r="I9" s="7"/>
      <c r="J9" s="21" t="str">
        <f>IFS(C6="T0",I15, C6 ="T1",I16,C6 ="T1+T0",I17,C6 ="T2",I18,C6 ="T3",I19,C6 ="T4",I20,C6 ="T5",I21,C6 ="T6",I22,C6 ="T7",I23, C6="","*SELECIONE A TIPOLOGIA")</f>
        <v>*SELECIONE A TIPOLOGIA</v>
      </c>
      <c r="K9" s="6"/>
      <c r="L9" s="6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28.5" customHeight="1">
      <c r="A10" s="2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75.0" customHeight="1">
      <c r="A11" s="23"/>
      <c r="B11" s="24" t="s">
        <v>23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54.75" customHeight="1">
      <c r="A12" s="25" t="s">
        <v>24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21.0" customHeight="1">
      <c r="A13" s="26"/>
      <c r="B13" s="27"/>
      <c r="C13" s="27"/>
      <c r="D13" s="27"/>
      <c r="E13" s="26"/>
      <c r="F13" s="26"/>
      <c r="G13" s="26"/>
      <c r="H13" s="26"/>
      <c r="I13" s="26"/>
      <c r="J13" s="26"/>
      <c r="K13" s="26"/>
      <c r="L13" s="26"/>
      <c r="M13" s="2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26"/>
      <c r="B14" s="28" t="s">
        <v>25</v>
      </c>
      <c r="C14" s="29">
        <f>'Estudo de Mercado - DATA'!B292</f>
        <v>283</v>
      </c>
      <c r="D14" s="30"/>
      <c r="E14" s="31" t="s">
        <v>26</v>
      </c>
      <c r="F14" s="31" t="s">
        <v>27</v>
      </c>
      <c r="G14" s="31" t="s">
        <v>28</v>
      </c>
      <c r="H14" s="31" t="s">
        <v>29</v>
      </c>
      <c r="I14" s="31" t="s">
        <v>30</v>
      </c>
      <c r="J14" s="32"/>
      <c r="K14" s="32"/>
      <c r="L14" s="32"/>
      <c r="M14" s="3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27.0" customHeight="1">
      <c r="A15" s="26"/>
      <c r="B15" s="30"/>
      <c r="C15" s="27"/>
      <c r="D15" s="27"/>
      <c r="E15" s="33" t="s">
        <v>31</v>
      </c>
      <c r="F15" s="34">
        <f>'Estudo de Mercado - DATA'!N303</f>
        <v>2</v>
      </c>
      <c r="G15" s="35">
        <f>'Estudo de Mercado - DATA'!O303</f>
        <v>107500</v>
      </c>
      <c r="H15" s="35">
        <f>'Estudo de Mercado - DATA'!P303</f>
        <v>2652.777778</v>
      </c>
      <c r="I15" s="35">
        <f>'Estudo de Mercado - DATA'!Q303</f>
        <v>3477.472318</v>
      </c>
      <c r="J15" s="26"/>
      <c r="K15" s="26"/>
      <c r="L15" s="26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26"/>
      <c r="B16" s="28" t="s">
        <v>32</v>
      </c>
      <c r="C16" s="36">
        <f>'Estudo de Mercado - DATA'!D292</f>
        <v>655543.5477</v>
      </c>
      <c r="D16" s="27"/>
      <c r="E16" s="33" t="s">
        <v>33</v>
      </c>
      <c r="F16" s="34">
        <f>'Estudo de Mercado - DATA'!N304</f>
        <v>19</v>
      </c>
      <c r="G16" s="35">
        <f>'Estudo de Mercado - DATA'!O304</f>
        <v>207210.5263</v>
      </c>
      <c r="H16" s="35">
        <f>'Estudo de Mercado - DATA'!P304</f>
        <v>2371.17159</v>
      </c>
      <c r="I16" s="35">
        <f>'Estudo de Mercado - DATA'!Q304</f>
        <v>2759.894318</v>
      </c>
      <c r="J16" s="26"/>
      <c r="K16" s="26"/>
      <c r="L16" s="26"/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26"/>
      <c r="B17" s="27"/>
      <c r="C17" s="27"/>
      <c r="D17" s="27"/>
      <c r="E17" s="33" t="s">
        <v>34</v>
      </c>
      <c r="F17" s="34">
        <f>'Estudo de Mercado - DATA'!N306</f>
        <v>26</v>
      </c>
      <c r="G17" s="35">
        <f>'Estudo de Mercado - DATA'!O305</f>
        <v>509545.4545</v>
      </c>
      <c r="H17" s="35">
        <f>'Estudo de Mercado - DATA'!P305</f>
        <v>4430.83004</v>
      </c>
      <c r="I17" s="35">
        <f>'Estudo de Mercado - DATA'!Q305</f>
        <v>5095.454545</v>
      </c>
      <c r="J17" s="26"/>
      <c r="K17" s="26"/>
      <c r="L17" s="26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26"/>
      <c r="B18" s="28" t="s">
        <v>35</v>
      </c>
      <c r="C18" s="37">
        <f>'Estudo de Mercado - DATA'!E292</f>
        <v>222.0378092</v>
      </c>
      <c r="D18" s="27"/>
      <c r="E18" s="33" t="s">
        <v>36</v>
      </c>
      <c r="F18" s="34">
        <f>'Estudo de Mercado - DATA'!N306</f>
        <v>26</v>
      </c>
      <c r="G18" s="35">
        <f>'Estudo de Mercado - DATA'!O306</f>
        <v>354050.9615</v>
      </c>
      <c r="H18" s="35">
        <f>'Estudo de Mercado - DATA'!P306</f>
        <v>2699.169121</v>
      </c>
      <c r="I18" s="35">
        <f>'Estudo de Mercado - DATA'!Q306</f>
        <v>3289.029235</v>
      </c>
      <c r="J18" s="26"/>
      <c r="K18" s="26"/>
      <c r="L18" s="26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26"/>
      <c r="B19" s="27"/>
      <c r="C19" s="27"/>
      <c r="D19" s="27"/>
      <c r="E19" s="33" t="s">
        <v>37</v>
      </c>
      <c r="F19" s="34">
        <f>'Estudo de Mercado - DATA'!N307</f>
        <v>80</v>
      </c>
      <c r="G19" s="35">
        <f>'Estudo de Mercado - DATA'!O307</f>
        <v>503362.5</v>
      </c>
      <c r="H19" s="35">
        <f>'Estudo de Mercado - DATA'!P307</f>
        <v>2705.736925</v>
      </c>
      <c r="I19" s="35">
        <f>'Estudo de Mercado - DATA'!Q307</f>
        <v>3258.771525</v>
      </c>
      <c r="J19" s="26"/>
      <c r="K19" s="26"/>
      <c r="L19" s="26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26"/>
      <c r="B20" s="28" t="s">
        <v>38</v>
      </c>
      <c r="C20" s="36">
        <f>'Estudo de Mercado - DATA'!F292</f>
        <v>3103.987381</v>
      </c>
      <c r="D20" s="27"/>
      <c r="E20" s="33" t="s">
        <v>39</v>
      </c>
      <c r="F20" s="34">
        <f>'Estudo de Mercado - DATA'!N308</f>
        <v>91</v>
      </c>
      <c r="G20" s="35">
        <f>'Estudo de Mercado - DATA'!O308</f>
        <v>864247.3846</v>
      </c>
      <c r="H20" s="35">
        <f>'Estudo de Mercado - DATA'!P308</f>
        <v>3044.719232</v>
      </c>
      <c r="I20" s="35">
        <f>'Estudo de Mercado - DATA'!Q308</f>
        <v>4107.268456</v>
      </c>
      <c r="J20" s="26"/>
      <c r="K20" s="26"/>
      <c r="L20" s="26"/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26"/>
      <c r="B21" s="27"/>
      <c r="C21" s="27"/>
      <c r="D21" s="27"/>
      <c r="E21" s="33" t="s">
        <v>40</v>
      </c>
      <c r="F21" s="34">
        <f>'Estudo de Mercado - DATA'!N309</f>
        <v>17</v>
      </c>
      <c r="G21" s="35">
        <f>'Estudo de Mercado - DATA'!O309</f>
        <v>1459175.706</v>
      </c>
      <c r="H21" s="35">
        <f>'Estudo de Mercado - DATA'!P309</f>
        <v>3231.407068</v>
      </c>
      <c r="I21" s="35">
        <f>'Estudo de Mercado - DATA'!Q309</f>
        <v>4476.837765</v>
      </c>
      <c r="J21" s="26"/>
      <c r="K21" s="26"/>
      <c r="L21" s="26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26"/>
      <c r="B22" s="28" t="s">
        <v>41</v>
      </c>
      <c r="C22" s="37">
        <f>'Estudo de Mercado - DATA'!G292</f>
        <v>172.7800177</v>
      </c>
      <c r="D22" s="27"/>
      <c r="E22" s="33" t="s">
        <v>42</v>
      </c>
      <c r="F22" s="34">
        <f>'Estudo de Mercado - DATA'!N310</f>
        <v>3</v>
      </c>
      <c r="G22" s="35">
        <f>'Estudo de Mercado - DATA'!O310</f>
        <v>1490000</v>
      </c>
      <c r="H22" s="35">
        <f>'Estudo de Mercado - DATA'!P310</f>
        <v>3691.415704</v>
      </c>
      <c r="I22" s="35">
        <f>'Estudo de Mercado - DATA'!Q310</f>
        <v>4797.358197</v>
      </c>
      <c r="J22" s="26"/>
      <c r="K22" s="26"/>
      <c r="L22" s="26"/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26"/>
      <c r="B23" s="27"/>
      <c r="C23" s="27"/>
      <c r="D23" s="27"/>
      <c r="E23" s="33" t="s">
        <v>43</v>
      </c>
      <c r="F23" s="34">
        <f>'Estudo de Mercado - DATA'!N311</f>
        <v>1</v>
      </c>
      <c r="G23" s="35">
        <f>'Estudo de Mercado - DATA'!O311</f>
        <v>1550000</v>
      </c>
      <c r="H23" s="35">
        <f>'Estudo de Mercado - DATA'!P311</f>
        <v>3399.122807</v>
      </c>
      <c r="I23" s="35">
        <f>'Estudo de Mercado - DATA'!Q311</f>
        <v>3690.47619</v>
      </c>
      <c r="J23" s="26"/>
      <c r="K23" s="26"/>
      <c r="L23" s="26"/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26"/>
      <c r="B24" s="28" t="s">
        <v>44</v>
      </c>
      <c r="C24" s="36">
        <f>'Estudo de Mercado - DATA'!H292</f>
        <v>3879.009333</v>
      </c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32.25" customHeight="1">
      <c r="A25" s="26"/>
      <c r="B25" s="26"/>
      <c r="C25" s="26"/>
      <c r="D25" s="26"/>
      <c r="E25" s="26"/>
      <c r="F25" s="26"/>
      <c r="G25" s="26"/>
      <c r="H25" s="26"/>
      <c r="I25" s="38"/>
      <c r="J25" s="26"/>
      <c r="K25" s="26"/>
      <c r="L25" s="26"/>
      <c r="M25" s="26"/>
      <c r="N25" s="39"/>
      <c r="O25" s="39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90.0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24.0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40" t="s">
        <v>45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</sheetData>
  <mergeCells count="17">
    <mergeCell ref="B1:M1"/>
    <mergeCell ref="B2:E2"/>
    <mergeCell ref="G2:M2"/>
    <mergeCell ref="B3:E3"/>
    <mergeCell ref="G3:M3"/>
    <mergeCell ref="A4:M4"/>
    <mergeCell ref="A7:M7"/>
    <mergeCell ref="B11:M11"/>
    <mergeCell ref="A12:M12"/>
    <mergeCell ref="A77:M77"/>
    <mergeCell ref="A8:E8"/>
    <mergeCell ref="F8:I8"/>
    <mergeCell ref="J8:M8"/>
    <mergeCell ref="A9:E9"/>
    <mergeCell ref="F9:I9"/>
    <mergeCell ref="J9:M9"/>
    <mergeCell ref="A10:M10"/>
  </mergeCells>
  <dataValidations>
    <dataValidation type="decimal" allowBlank="1" showDropDown="1" sqref="I6">
      <formula1>0.0</formula1>
      <formula2>20.0</formula2>
    </dataValidation>
    <dataValidation type="list" allowBlank="1" sqref="K6">
      <formula1>"PISCINA PRIVADA,PISCINA COMUM,SEM PISCINA"</formula1>
    </dataValidation>
    <dataValidation type="list" allowBlank="1" sqref="C6">
      <formula1>"T0,T1,T1+T0,T2,T3,T4,T5,T6,T7"</formula1>
    </dataValidation>
    <dataValidation type="list" allowBlank="1" sqref="B6">
      <formula1>"Villa,Apartamento,Townhouse,Terreno,Armazém,Loja,Prédio,Quinta,Moradia,Escritório"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9.29"/>
    <col customWidth="1" min="2" max="2" width="10.57"/>
  </cols>
  <sheetData>
    <row r="1">
      <c r="A1" s="41" t="s">
        <v>6</v>
      </c>
      <c r="B1" s="42" t="s">
        <v>46</v>
      </c>
      <c r="C1" s="43" t="s">
        <v>47</v>
      </c>
      <c r="D1" s="44" t="s">
        <v>9</v>
      </c>
      <c r="E1" s="45" t="s">
        <v>10</v>
      </c>
      <c r="F1" s="46" t="s">
        <v>48</v>
      </c>
      <c r="G1" s="45" t="s">
        <v>12</v>
      </c>
      <c r="H1" s="46" t="s">
        <v>49</v>
      </c>
      <c r="I1" s="42" t="s">
        <v>50</v>
      </c>
      <c r="J1" s="42" t="s">
        <v>51</v>
      </c>
      <c r="K1" s="45" t="s">
        <v>52</v>
      </c>
      <c r="L1" s="45" t="s">
        <v>16</v>
      </c>
      <c r="M1" s="42" t="s">
        <v>17</v>
      </c>
      <c r="N1" s="47" t="s">
        <v>18</v>
      </c>
      <c r="O1" s="41"/>
      <c r="P1" s="48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>
      <c r="A2" s="50" t="s">
        <v>53</v>
      </c>
      <c r="B2" s="51" t="s">
        <v>54</v>
      </c>
      <c r="C2" s="52" t="s">
        <v>31</v>
      </c>
      <c r="D2" s="53">
        <v>95000.0</v>
      </c>
      <c r="E2" s="54">
        <v>36.0</v>
      </c>
      <c r="F2" s="55">
        <f t="shared" ref="F2:F284" si="1">D2/E2</f>
        <v>2638.888889</v>
      </c>
      <c r="G2" s="54">
        <v>27.0</v>
      </c>
      <c r="H2" s="55">
        <f t="shared" ref="H2:H284" si="2">D2/G2</f>
        <v>3518.518519</v>
      </c>
      <c r="I2" s="54">
        <v>1.0</v>
      </c>
      <c r="J2" s="54">
        <v>1.0</v>
      </c>
      <c r="K2" s="54" t="s">
        <v>55</v>
      </c>
      <c r="L2" s="50" t="s">
        <v>56</v>
      </c>
      <c r="M2" s="56" t="s">
        <v>57</v>
      </c>
      <c r="N2" s="57" t="s">
        <v>58</v>
      </c>
      <c r="O2" s="58" t="s">
        <v>59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>
      <c r="A3" s="50" t="s">
        <v>53</v>
      </c>
      <c r="B3" s="51" t="s">
        <v>54</v>
      </c>
      <c r="C3" s="52" t="s">
        <v>31</v>
      </c>
      <c r="D3" s="53">
        <v>120000.0</v>
      </c>
      <c r="E3" s="54">
        <v>45.0</v>
      </c>
      <c r="F3" s="55">
        <f t="shared" si="1"/>
        <v>2666.666667</v>
      </c>
      <c r="G3" s="54">
        <v>34.92</v>
      </c>
      <c r="H3" s="55">
        <f t="shared" si="2"/>
        <v>3436.426117</v>
      </c>
      <c r="I3" s="54">
        <v>1.0</v>
      </c>
      <c r="J3" s="54">
        <v>1.0</v>
      </c>
      <c r="K3" s="54" t="s">
        <v>55</v>
      </c>
      <c r="L3" s="50" t="s">
        <v>56</v>
      </c>
      <c r="M3" s="56" t="s">
        <v>57</v>
      </c>
      <c r="N3" s="57" t="s">
        <v>58</v>
      </c>
      <c r="O3" s="58" t="s">
        <v>60</v>
      </c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>
      <c r="A4" s="59" t="s">
        <v>61</v>
      </c>
      <c r="B4" s="51" t="s">
        <v>54</v>
      </c>
      <c r="C4" s="51" t="s">
        <v>33</v>
      </c>
      <c r="D4" s="60">
        <v>278000.0</v>
      </c>
      <c r="E4" s="59">
        <v>82.0</v>
      </c>
      <c r="F4" s="55">
        <f t="shared" si="1"/>
        <v>3390.243902</v>
      </c>
      <c r="G4" s="59">
        <v>66.0</v>
      </c>
      <c r="H4" s="55">
        <f t="shared" si="2"/>
        <v>4212.121212</v>
      </c>
      <c r="I4" s="59">
        <v>1.0</v>
      </c>
      <c r="J4" s="59">
        <v>1.0</v>
      </c>
      <c r="K4" s="59" t="s">
        <v>62</v>
      </c>
      <c r="L4" s="59" t="s">
        <v>63</v>
      </c>
      <c r="M4" s="59" t="s">
        <v>64</v>
      </c>
      <c r="N4" s="59" t="s">
        <v>65</v>
      </c>
      <c r="O4" s="58" t="s">
        <v>66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>
      <c r="A5" s="59" t="s">
        <v>67</v>
      </c>
      <c r="B5" s="51" t="s">
        <v>54</v>
      </c>
      <c r="C5" s="51" t="s">
        <v>33</v>
      </c>
      <c r="D5" s="60">
        <v>320000.0</v>
      </c>
      <c r="E5" s="59">
        <v>123.0</v>
      </c>
      <c r="F5" s="55">
        <f t="shared" si="1"/>
        <v>2601.626016</v>
      </c>
      <c r="G5" s="59">
        <v>111.0</v>
      </c>
      <c r="H5" s="55">
        <f t="shared" si="2"/>
        <v>2882.882883</v>
      </c>
      <c r="I5" s="59">
        <v>3.0</v>
      </c>
      <c r="J5" s="59">
        <v>2.0</v>
      </c>
      <c r="K5" s="59" t="s">
        <v>62</v>
      </c>
      <c r="L5" s="59" t="s">
        <v>63</v>
      </c>
      <c r="M5" s="59" t="s">
        <v>67</v>
      </c>
      <c r="N5" s="59" t="s">
        <v>65</v>
      </c>
      <c r="O5" s="58" t="s">
        <v>68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>
      <c r="A6" s="50" t="s">
        <v>53</v>
      </c>
      <c r="B6" s="51" t="s">
        <v>54</v>
      </c>
      <c r="C6" s="61" t="s">
        <v>33</v>
      </c>
      <c r="D6" s="62">
        <v>185000.0</v>
      </c>
      <c r="E6" s="50">
        <v>60.0</v>
      </c>
      <c r="F6" s="55">
        <f t="shared" si="1"/>
        <v>3083.333333</v>
      </c>
      <c r="G6" s="50">
        <v>54.91</v>
      </c>
      <c r="H6" s="55">
        <f t="shared" si="2"/>
        <v>3369.149517</v>
      </c>
      <c r="I6" s="50">
        <v>1.0</v>
      </c>
      <c r="J6" s="50">
        <v>1.0</v>
      </c>
      <c r="K6" s="50" t="s">
        <v>55</v>
      </c>
      <c r="L6" s="50" t="s">
        <v>56</v>
      </c>
      <c r="M6" s="56" t="s">
        <v>57</v>
      </c>
      <c r="N6" s="57" t="s">
        <v>58</v>
      </c>
      <c r="O6" s="58" t="s">
        <v>69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>
      <c r="A7" s="50" t="s">
        <v>53</v>
      </c>
      <c r="B7" s="51" t="s">
        <v>54</v>
      </c>
      <c r="C7" s="61" t="s">
        <v>33</v>
      </c>
      <c r="D7" s="62">
        <v>185000.0</v>
      </c>
      <c r="E7" s="50">
        <v>64.8</v>
      </c>
      <c r="F7" s="55">
        <f t="shared" si="1"/>
        <v>2854.938272</v>
      </c>
      <c r="G7" s="50">
        <v>60.0</v>
      </c>
      <c r="H7" s="55">
        <f t="shared" si="2"/>
        <v>3083.333333</v>
      </c>
      <c r="I7" s="50">
        <v>1.0</v>
      </c>
      <c r="J7" s="50">
        <v>1.0</v>
      </c>
      <c r="K7" s="50" t="s">
        <v>55</v>
      </c>
      <c r="L7" s="50" t="s">
        <v>56</v>
      </c>
      <c r="M7" s="56" t="s">
        <v>57</v>
      </c>
      <c r="N7" s="57" t="s">
        <v>58</v>
      </c>
      <c r="O7" s="58" t="s">
        <v>70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>
      <c r="A8" s="50" t="s">
        <v>53</v>
      </c>
      <c r="B8" s="51" t="s">
        <v>54</v>
      </c>
      <c r="C8" s="61" t="s">
        <v>33</v>
      </c>
      <c r="D8" s="53">
        <v>135000.0</v>
      </c>
      <c r="E8" s="54">
        <v>63.0</v>
      </c>
      <c r="F8" s="55">
        <f t="shared" si="1"/>
        <v>2142.857143</v>
      </c>
      <c r="G8" s="54">
        <v>38.7</v>
      </c>
      <c r="H8" s="55">
        <f t="shared" si="2"/>
        <v>3488.372093</v>
      </c>
      <c r="I8" s="54">
        <v>1.0</v>
      </c>
      <c r="J8" s="54">
        <v>1.0</v>
      </c>
      <c r="K8" s="54" t="s">
        <v>55</v>
      </c>
      <c r="L8" s="50" t="s">
        <v>56</v>
      </c>
      <c r="M8" s="56" t="s">
        <v>57</v>
      </c>
      <c r="N8" s="57" t="s">
        <v>58</v>
      </c>
      <c r="O8" s="58" t="s">
        <v>71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>
      <c r="A9" s="50" t="s">
        <v>53</v>
      </c>
      <c r="B9" s="51" t="s">
        <v>54</v>
      </c>
      <c r="C9" s="61" t="s">
        <v>33</v>
      </c>
      <c r="D9" s="53">
        <v>95000.0</v>
      </c>
      <c r="E9" s="54">
        <v>30.0</v>
      </c>
      <c r="F9" s="55">
        <f t="shared" si="1"/>
        <v>3166.666667</v>
      </c>
      <c r="G9" s="54">
        <v>23.05</v>
      </c>
      <c r="H9" s="55">
        <f t="shared" si="2"/>
        <v>4121.475054</v>
      </c>
      <c r="I9" s="54">
        <v>1.0</v>
      </c>
      <c r="J9" s="54">
        <v>1.0</v>
      </c>
      <c r="K9" s="54" t="s">
        <v>55</v>
      </c>
      <c r="L9" s="50" t="s">
        <v>56</v>
      </c>
      <c r="M9" s="56" t="s">
        <v>57</v>
      </c>
      <c r="N9" s="57" t="s">
        <v>58</v>
      </c>
      <c r="O9" s="58" t="s">
        <v>72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>
      <c r="A10" s="50" t="s">
        <v>53</v>
      </c>
      <c r="B10" s="51" t="s">
        <v>54</v>
      </c>
      <c r="C10" s="52" t="s">
        <v>33</v>
      </c>
      <c r="D10" s="53">
        <v>200000.0</v>
      </c>
      <c r="E10" s="54">
        <v>68.0</v>
      </c>
      <c r="F10" s="55">
        <f t="shared" si="1"/>
        <v>2941.176471</v>
      </c>
      <c r="G10" s="54">
        <v>61.0</v>
      </c>
      <c r="H10" s="55">
        <f t="shared" si="2"/>
        <v>3278.688525</v>
      </c>
      <c r="I10" s="54">
        <v>1.0</v>
      </c>
      <c r="J10" s="54">
        <v>1.0</v>
      </c>
      <c r="K10" s="54" t="s">
        <v>55</v>
      </c>
      <c r="L10" s="50" t="s">
        <v>56</v>
      </c>
      <c r="M10" s="56" t="s">
        <v>57</v>
      </c>
      <c r="N10" s="57" t="s">
        <v>58</v>
      </c>
      <c r="O10" s="58" t="s">
        <v>73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>
      <c r="A11" s="50" t="s">
        <v>53</v>
      </c>
      <c r="B11" s="51" t="s">
        <v>54</v>
      </c>
      <c r="C11" s="52" t="s">
        <v>33</v>
      </c>
      <c r="D11" s="53">
        <v>200000.0</v>
      </c>
      <c r="E11" s="54">
        <v>65.0</v>
      </c>
      <c r="F11" s="55">
        <f t="shared" si="1"/>
        <v>3076.923077</v>
      </c>
      <c r="G11" s="54">
        <v>59.74</v>
      </c>
      <c r="H11" s="55">
        <f t="shared" si="2"/>
        <v>3347.840643</v>
      </c>
      <c r="I11" s="54">
        <v>1.0</v>
      </c>
      <c r="J11" s="54">
        <v>1.0</v>
      </c>
      <c r="K11" s="54" t="s">
        <v>55</v>
      </c>
      <c r="L11" s="50" t="s">
        <v>56</v>
      </c>
      <c r="M11" s="56" t="s">
        <v>57</v>
      </c>
      <c r="N11" s="57" t="s">
        <v>58</v>
      </c>
      <c r="O11" s="58" t="s">
        <v>74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>
      <c r="A12" s="63" t="s">
        <v>75</v>
      </c>
      <c r="B12" s="64" t="s">
        <v>76</v>
      </c>
      <c r="C12" s="65" t="s">
        <v>33</v>
      </c>
      <c r="D12" s="65">
        <v>175000.0</v>
      </c>
      <c r="E12" s="63">
        <v>233.0</v>
      </c>
      <c r="F12" s="55">
        <f t="shared" si="1"/>
        <v>751.0729614</v>
      </c>
      <c r="G12" s="66">
        <v>233.0</v>
      </c>
      <c r="H12" s="55">
        <f t="shared" si="2"/>
        <v>751.0729614</v>
      </c>
      <c r="I12" s="66">
        <v>1.0</v>
      </c>
      <c r="J12" s="63">
        <v>2.0</v>
      </c>
      <c r="K12" s="63" t="s">
        <v>77</v>
      </c>
      <c r="L12" s="63" t="s">
        <v>56</v>
      </c>
      <c r="M12" s="57" t="s">
        <v>78</v>
      </c>
      <c r="N12" s="57" t="s">
        <v>79</v>
      </c>
      <c r="O12" s="67" t="s">
        <v>80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>
      <c r="A13" s="63" t="s">
        <v>75</v>
      </c>
      <c r="B13" s="64" t="s">
        <v>76</v>
      </c>
      <c r="C13" s="68" t="s">
        <v>33</v>
      </c>
      <c r="D13" s="69">
        <v>185000.0</v>
      </c>
      <c r="E13" s="63">
        <v>160.0</v>
      </c>
      <c r="F13" s="55">
        <f t="shared" si="1"/>
        <v>1156.25</v>
      </c>
      <c r="G13" s="63">
        <v>154.0</v>
      </c>
      <c r="H13" s="55">
        <f t="shared" si="2"/>
        <v>1201.298701</v>
      </c>
      <c r="I13" s="63">
        <v>1.0</v>
      </c>
      <c r="J13" s="63">
        <v>2.0</v>
      </c>
      <c r="K13" s="63" t="s">
        <v>77</v>
      </c>
      <c r="L13" s="63" t="s">
        <v>56</v>
      </c>
      <c r="M13" s="57" t="s">
        <v>78</v>
      </c>
      <c r="N13" s="57" t="s">
        <v>79</v>
      </c>
      <c r="O13" s="58" t="s">
        <v>81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>
      <c r="A14" s="63" t="s">
        <v>75</v>
      </c>
      <c r="B14" s="64" t="s">
        <v>76</v>
      </c>
      <c r="C14" s="68" t="s">
        <v>33</v>
      </c>
      <c r="D14" s="69">
        <v>185000.0</v>
      </c>
      <c r="E14" s="63">
        <v>160.0</v>
      </c>
      <c r="F14" s="55">
        <f t="shared" si="1"/>
        <v>1156.25</v>
      </c>
      <c r="G14" s="63">
        <v>154.0</v>
      </c>
      <c r="H14" s="55">
        <f t="shared" si="2"/>
        <v>1201.298701</v>
      </c>
      <c r="I14" s="63">
        <v>1.0</v>
      </c>
      <c r="J14" s="63">
        <v>2.0</v>
      </c>
      <c r="K14" s="63" t="s">
        <v>77</v>
      </c>
      <c r="L14" s="63" t="s">
        <v>56</v>
      </c>
      <c r="M14" s="57" t="s">
        <v>78</v>
      </c>
      <c r="N14" s="57" t="s">
        <v>79</v>
      </c>
      <c r="O14" s="58" t="s">
        <v>81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>
      <c r="A15" s="63" t="s">
        <v>75</v>
      </c>
      <c r="B15" s="64" t="s">
        <v>76</v>
      </c>
      <c r="C15" s="68" t="s">
        <v>33</v>
      </c>
      <c r="D15" s="69">
        <v>185000.0</v>
      </c>
      <c r="E15" s="63">
        <v>160.0</v>
      </c>
      <c r="F15" s="55">
        <f t="shared" si="1"/>
        <v>1156.25</v>
      </c>
      <c r="G15" s="63">
        <v>154.0</v>
      </c>
      <c r="H15" s="55">
        <f t="shared" si="2"/>
        <v>1201.298701</v>
      </c>
      <c r="I15" s="63">
        <v>1.0</v>
      </c>
      <c r="J15" s="63">
        <v>2.0</v>
      </c>
      <c r="K15" s="63" t="s">
        <v>77</v>
      </c>
      <c r="L15" s="63" t="s">
        <v>56</v>
      </c>
      <c r="M15" s="57" t="s">
        <v>78</v>
      </c>
      <c r="N15" s="57" t="s">
        <v>79</v>
      </c>
      <c r="O15" s="58" t="s">
        <v>81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>
      <c r="A16" s="63" t="s">
        <v>75</v>
      </c>
      <c r="B16" s="64" t="s">
        <v>76</v>
      </c>
      <c r="C16" s="68" t="s">
        <v>33</v>
      </c>
      <c r="D16" s="69">
        <v>185000.0</v>
      </c>
      <c r="E16" s="63">
        <v>160.0</v>
      </c>
      <c r="F16" s="55">
        <f t="shared" si="1"/>
        <v>1156.25</v>
      </c>
      <c r="G16" s="63">
        <v>154.0</v>
      </c>
      <c r="H16" s="55">
        <f t="shared" si="2"/>
        <v>1201.298701</v>
      </c>
      <c r="I16" s="63">
        <v>1.0</v>
      </c>
      <c r="J16" s="63">
        <v>2.0</v>
      </c>
      <c r="K16" s="63" t="s">
        <v>77</v>
      </c>
      <c r="L16" s="63" t="s">
        <v>56</v>
      </c>
      <c r="M16" s="57" t="s">
        <v>78</v>
      </c>
      <c r="N16" s="57" t="s">
        <v>79</v>
      </c>
      <c r="O16" s="58" t="s">
        <v>81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>
      <c r="A17" s="59"/>
      <c r="B17" s="51" t="s">
        <v>54</v>
      </c>
      <c r="C17" s="51" t="s">
        <v>33</v>
      </c>
      <c r="D17" s="60">
        <v>145000.0</v>
      </c>
      <c r="E17" s="59">
        <v>66.7</v>
      </c>
      <c r="F17" s="55">
        <f t="shared" si="1"/>
        <v>2173.913043</v>
      </c>
      <c r="G17" s="59">
        <v>46.24</v>
      </c>
      <c r="H17" s="55">
        <f t="shared" si="2"/>
        <v>3135.813149</v>
      </c>
      <c r="I17" s="59">
        <v>1.0</v>
      </c>
      <c r="J17" s="59">
        <v>1.0</v>
      </c>
      <c r="K17" s="59" t="s">
        <v>62</v>
      </c>
      <c r="L17" s="59" t="s">
        <v>63</v>
      </c>
      <c r="M17" s="59" t="s">
        <v>82</v>
      </c>
      <c r="N17" s="49"/>
      <c r="O17" s="58" t="s">
        <v>83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>
      <c r="A18" s="59"/>
      <c r="B18" s="51" t="s">
        <v>54</v>
      </c>
      <c r="C18" s="51" t="s">
        <v>33</v>
      </c>
      <c r="D18" s="60">
        <v>435000.0</v>
      </c>
      <c r="E18" s="59">
        <v>117.0</v>
      </c>
      <c r="F18" s="55">
        <f t="shared" si="1"/>
        <v>3717.948718</v>
      </c>
      <c r="G18" s="59">
        <v>110.0</v>
      </c>
      <c r="H18" s="55">
        <f t="shared" si="2"/>
        <v>3954.545455</v>
      </c>
      <c r="I18" s="59">
        <v>2.0</v>
      </c>
      <c r="J18" s="59">
        <v>1.0</v>
      </c>
      <c r="K18" s="59" t="s">
        <v>62</v>
      </c>
      <c r="L18" s="59" t="s">
        <v>63</v>
      </c>
      <c r="M18" s="59" t="s">
        <v>84</v>
      </c>
      <c r="N18" s="49"/>
      <c r="O18" s="58" t="s">
        <v>85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>
      <c r="A19" s="59"/>
      <c r="B19" s="51" t="s">
        <v>54</v>
      </c>
      <c r="C19" s="51" t="s">
        <v>33</v>
      </c>
      <c r="D19" s="60">
        <v>125000.0</v>
      </c>
      <c r="E19" s="59">
        <v>72.65</v>
      </c>
      <c r="F19" s="55">
        <f t="shared" si="1"/>
        <v>1720.578114</v>
      </c>
      <c r="G19" s="59">
        <v>55.65</v>
      </c>
      <c r="H19" s="55">
        <f t="shared" si="2"/>
        <v>2246.181491</v>
      </c>
      <c r="I19" s="59">
        <v>1.0</v>
      </c>
      <c r="J19" s="59">
        <v>1.0</v>
      </c>
      <c r="K19" s="59" t="s">
        <v>62</v>
      </c>
      <c r="L19" s="59" t="s">
        <v>63</v>
      </c>
      <c r="M19" s="59" t="s">
        <v>82</v>
      </c>
      <c r="N19" s="49"/>
      <c r="O19" s="58" t="s">
        <v>86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>
      <c r="A20" s="59"/>
      <c r="B20" s="51" t="s">
        <v>54</v>
      </c>
      <c r="C20" s="51" t="s">
        <v>33</v>
      </c>
      <c r="D20" s="60">
        <v>155000.0</v>
      </c>
      <c r="E20" s="59">
        <v>94.0</v>
      </c>
      <c r="F20" s="55">
        <f t="shared" si="1"/>
        <v>1648.93617</v>
      </c>
      <c r="G20" s="59">
        <v>84.0</v>
      </c>
      <c r="H20" s="55">
        <f t="shared" si="2"/>
        <v>1845.238095</v>
      </c>
      <c r="I20" s="59">
        <v>1.0</v>
      </c>
      <c r="J20" s="59">
        <v>1.0</v>
      </c>
      <c r="K20" s="59" t="s">
        <v>62</v>
      </c>
      <c r="L20" s="59" t="s">
        <v>63</v>
      </c>
      <c r="M20" s="59" t="s">
        <v>87</v>
      </c>
      <c r="N20" s="49"/>
      <c r="O20" s="58" t="s">
        <v>88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>
      <c r="A21" s="70" t="s">
        <v>89</v>
      </c>
      <c r="B21" s="64" t="s">
        <v>76</v>
      </c>
      <c r="C21" s="71" t="s">
        <v>33</v>
      </c>
      <c r="D21" s="72">
        <v>269000.0</v>
      </c>
      <c r="E21" s="70">
        <v>86.33</v>
      </c>
      <c r="F21" s="55">
        <f t="shared" si="1"/>
        <v>3115.950423</v>
      </c>
      <c r="G21" s="70">
        <v>85.18</v>
      </c>
      <c r="H21" s="55">
        <f t="shared" si="2"/>
        <v>3158.018314</v>
      </c>
      <c r="I21" s="70">
        <v>1.0</v>
      </c>
      <c r="J21" s="70">
        <v>1.0</v>
      </c>
      <c r="K21" s="70" t="s">
        <v>77</v>
      </c>
      <c r="L21" s="70" t="s">
        <v>56</v>
      </c>
      <c r="M21" s="70" t="s">
        <v>90</v>
      </c>
      <c r="N21" s="49"/>
      <c r="O21" s="58" t="s">
        <v>91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>
      <c r="A22" s="70"/>
      <c r="B22" s="64" t="s">
        <v>76</v>
      </c>
      <c r="C22" s="64" t="s">
        <v>33</v>
      </c>
      <c r="D22" s="72">
        <v>295000.0</v>
      </c>
      <c r="E22" s="70">
        <v>73.0</v>
      </c>
      <c r="F22" s="55">
        <f t="shared" si="1"/>
        <v>4041.09589</v>
      </c>
      <c r="G22" s="70">
        <v>62.0</v>
      </c>
      <c r="H22" s="55">
        <f t="shared" si="2"/>
        <v>4758.064516</v>
      </c>
      <c r="I22" s="70">
        <v>2.0</v>
      </c>
      <c r="J22" s="70">
        <v>2.0</v>
      </c>
      <c r="K22" s="70" t="s">
        <v>55</v>
      </c>
      <c r="L22" s="70" t="s">
        <v>56</v>
      </c>
      <c r="M22" s="70" t="s">
        <v>92</v>
      </c>
      <c r="N22" s="49"/>
      <c r="O22" s="58" t="s">
        <v>93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>
      <c r="A23" s="57" t="s">
        <v>94</v>
      </c>
      <c r="B23" s="51" t="s">
        <v>54</v>
      </c>
      <c r="C23" s="73" t="s">
        <v>34</v>
      </c>
      <c r="D23" s="69">
        <v>505000.0</v>
      </c>
      <c r="E23" s="63">
        <v>115.0</v>
      </c>
      <c r="F23" s="55">
        <f t="shared" si="1"/>
        <v>4391.304348</v>
      </c>
      <c r="G23" s="63">
        <v>100.0</v>
      </c>
      <c r="H23" s="55">
        <f t="shared" si="2"/>
        <v>5050</v>
      </c>
      <c r="I23" s="63">
        <v>1.0</v>
      </c>
      <c r="J23" s="63">
        <v>2.0</v>
      </c>
      <c r="K23" s="63" t="s">
        <v>77</v>
      </c>
      <c r="L23" s="63" t="s">
        <v>56</v>
      </c>
      <c r="M23" s="57" t="s">
        <v>78</v>
      </c>
      <c r="N23" s="57" t="s">
        <v>95</v>
      </c>
      <c r="O23" s="67" t="s">
        <v>96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>
      <c r="A24" s="57" t="s">
        <v>94</v>
      </c>
      <c r="B24" s="51" t="s">
        <v>54</v>
      </c>
      <c r="C24" s="73" t="s">
        <v>34</v>
      </c>
      <c r="D24" s="69">
        <v>505000.0</v>
      </c>
      <c r="E24" s="63">
        <v>115.0</v>
      </c>
      <c r="F24" s="55">
        <f t="shared" si="1"/>
        <v>4391.304348</v>
      </c>
      <c r="G24" s="63">
        <v>100.0</v>
      </c>
      <c r="H24" s="55">
        <f t="shared" si="2"/>
        <v>5050</v>
      </c>
      <c r="I24" s="63">
        <v>1.0</v>
      </c>
      <c r="J24" s="63">
        <v>2.0</v>
      </c>
      <c r="K24" s="63" t="s">
        <v>77</v>
      </c>
      <c r="L24" s="63" t="s">
        <v>56</v>
      </c>
      <c r="M24" s="57" t="s">
        <v>78</v>
      </c>
      <c r="N24" s="57" t="s">
        <v>95</v>
      </c>
      <c r="O24" s="67" t="s">
        <v>96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>
      <c r="A25" s="57" t="s">
        <v>94</v>
      </c>
      <c r="B25" s="51" t="s">
        <v>54</v>
      </c>
      <c r="C25" s="73" t="s">
        <v>34</v>
      </c>
      <c r="D25" s="69">
        <v>505000.0</v>
      </c>
      <c r="E25" s="63">
        <v>115.0</v>
      </c>
      <c r="F25" s="55">
        <f t="shared" si="1"/>
        <v>4391.304348</v>
      </c>
      <c r="G25" s="63">
        <v>100.0</v>
      </c>
      <c r="H25" s="55">
        <f t="shared" si="2"/>
        <v>5050</v>
      </c>
      <c r="I25" s="63">
        <v>1.0</v>
      </c>
      <c r="J25" s="63">
        <v>2.0</v>
      </c>
      <c r="K25" s="63" t="s">
        <v>77</v>
      </c>
      <c r="L25" s="63" t="s">
        <v>56</v>
      </c>
      <c r="M25" s="57" t="s">
        <v>78</v>
      </c>
      <c r="N25" s="57" t="s">
        <v>95</v>
      </c>
      <c r="O25" s="67" t="s">
        <v>96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>
      <c r="A26" s="57" t="s">
        <v>94</v>
      </c>
      <c r="B26" s="51" t="s">
        <v>54</v>
      </c>
      <c r="C26" s="73" t="s">
        <v>34</v>
      </c>
      <c r="D26" s="69">
        <v>505000.0</v>
      </c>
      <c r="E26" s="63">
        <v>115.0</v>
      </c>
      <c r="F26" s="55">
        <f t="shared" si="1"/>
        <v>4391.304348</v>
      </c>
      <c r="G26" s="63">
        <v>100.0</v>
      </c>
      <c r="H26" s="55">
        <f t="shared" si="2"/>
        <v>5050</v>
      </c>
      <c r="I26" s="63">
        <v>1.0</v>
      </c>
      <c r="J26" s="63">
        <v>2.0</v>
      </c>
      <c r="K26" s="63" t="s">
        <v>77</v>
      </c>
      <c r="L26" s="63" t="s">
        <v>56</v>
      </c>
      <c r="M26" s="57" t="s">
        <v>78</v>
      </c>
      <c r="N26" s="57" t="s">
        <v>95</v>
      </c>
      <c r="O26" s="67" t="s">
        <v>96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>
      <c r="A27" s="57" t="s">
        <v>94</v>
      </c>
      <c r="B27" s="51" t="s">
        <v>54</v>
      </c>
      <c r="C27" s="73" t="s">
        <v>34</v>
      </c>
      <c r="D27" s="69">
        <v>505000.0</v>
      </c>
      <c r="E27" s="63">
        <v>115.0</v>
      </c>
      <c r="F27" s="55">
        <f t="shared" si="1"/>
        <v>4391.304348</v>
      </c>
      <c r="G27" s="63">
        <v>100.0</v>
      </c>
      <c r="H27" s="55">
        <f t="shared" si="2"/>
        <v>5050</v>
      </c>
      <c r="I27" s="63">
        <v>1.0</v>
      </c>
      <c r="J27" s="63">
        <v>2.0</v>
      </c>
      <c r="K27" s="63" t="s">
        <v>77</v>
      </c>
      <c r="L27" s="63" t="s">
        <v>56</v>
      </c>
      <c r="M27" s="57" t="s">
        <v>78</v>
      </c>
      <c r="N27" s="57" t="s">
        <v>95</v>
      </c>
      <c r="O27" s="67" t="s">
        <v>96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>
      <c r="A28" s="57" t="s">
        <v>94</v>
      </c>
      <c r="B28" s="51" t="s">
        <v>54</v>
      </c>
      <c r="C28" s="73" t="s">
        <v>34</v>
      </c>
      <c r="D28" s="69">
        <v>505000.0</v>
      </c>
      <c r="E28" s="63">
        <v>115.0</v>
      </c>
      <c r="F28" s="55">
        <f t="shared" si="1"/>
        <v>4391.304348</v>
      </c>
      <c r="G28" s="63">
        <v>100.0</v>
      </c>
      <c r="H28" s="55">
        <f t="shared" si="2"/>
        <v>5050</v>
      </c>
      <c r="I28" s="63">
        <v>1.0</v>
      </c>
      <c r="J28" s="63">
        <v>2.0</v>
      </c>
      <c r="K28" s="63" t="s">
        <v>77</v>
      </c>
      <c r="L28" s="63" t="s">
        <v>56</v>
      </c>
      <c r="M28" s="57" t="s">
        <v>78</v>
      </c>
      <c r="N28" s="57" t="s">
        <v>95</v>
      </c>
      <c r="O28" s="67" t="s">
        <v>96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>
      <c r="A29" s="57" t="s">
        <v>94</v>
      </c>
      <c r="B29" s="51" t="s">
        <v>54</v>
      </c>
      <c r="C29" s="73" t="s">
        <v>34</v>
      </c>
      <c r="D29" s="69">
        <v>505000.0</v>
      </c>
      <c r="E29" s="63">
        <v>115.0</v>
      </c>
      <c r="F29" s="55">
        <f t="shared" si="1"/>
        <v>4391.304348</v>
      </c>
      <c r="G29" s="63">
        <v>100.0</v>
      </c>
      <c r="H29" s="55">
        <f t="shared" si="2"/>
        <v>5050</v>
      </c>
      <c r="I29" s="63">
        <v>1.0</v>
      </c>
      <c r="J29" s="63">
        <v>2.0</v>
      </c>
      <c r="K29" s="63" t="s">
        <v>77</v>
      </c>
      <c r="L29" s="63" t="s">
        <v>56</v>
      </c>
      <c r="M29" s="57" t="s">
        <v>78</v>
      </c>
      <c r="N29" s="57" t="s">
        <v>95</v>
      </c>
      <c r="O29" s="67" t="s">
        <v>96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>
      <c r="A30" s="57" t="s">
        <v>94</v>
      </c>
      <c r="B30" s="51" t="s">
        <v>54</v>
      </c>
      <c r="C30" s="73" t="s">
        <v>34</v>
      </c>
      <c r="D30" s="69">
        <v>505000.0</v>
      </c>
      <c r="E30" s="63">
        <v>115.0</v>
      </c>
      <c r="F30" s="55">
        <f t="shared" si="1"/>
        <v>4391.304348</v>
      </c>
      <c r="G30" s="63">
        <v>100.0</v>
      </c>
      <c r="H30" s="55">
        <f t="shared" si="2"/>
        <v>5050</v>
      </c>
      <c r="I30" s="63">
        <v>1.0</v>
      </c>
      <c r="J30" s="63">
        <v>2.0</v>
      </c>
      <c r="K30" s="63" t="s">
        <v>77</v>
      </c>
      <c r="L30" s="63" t="s">
        <v>56</v>
      </c>
      <c r="M30" s="57" t="s">
        <v>78</v>
      </c>
      <c r="N30" s="57" t="s">
        <v>95</v>
      </c>
      <c r="O30" s="67" t="s">
        <v>96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>
      <c r="A31" s="57" t="s">
        <v>94</v>
      </c>
      <c r="B31" s="51" t="s">
        <v>54</v>
      </c>
      <c r="C31" s="73" t="s">
        <v>34</v>
      </c>
      <c r="D31" s="69">
        <v>505000.0</v>
      </c>
      <c r="E31" s="63">
        <v>115.0</v>
      </c>
      <c r="F31" s="55">
        <f t="shared" si="1"/>
        <v>4391.304348</v>
      </c>
      <c r="G31" s="63">
        <v>100.0</v>
      </c>
      <c r="H31" s="55">
        <f t="shared" si="2"/>
        <v>5050</v>
      </c>
      <c r="I31" s="63">
        <v>1.0</v>
      </c>
      <c r="J31" s="63">
        <v>2.0</v>
      </c>
      <c r="K31" s="63" t="s">
        <v>77</v>
      </c>
      <c r="L31" s="63" t="s">
        <v>56</v>
      </c>
      <c r="M31" s="57" t="s">
        <v>78</v>
      </c>
      <c r="N31" s="57" t="s">
        <v>95</v>
      </c>
      <c r="O31" s="67" t="s">
        <v>96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>
      <c r="A32" s="57" t="s">
        <v>94</v>
      </c>
      <c r="B32" s="51" t="s">
        <v>54</v>
      </c>
      <c r="C32" s="73" t="s">
        <v>34</v>
      </c>
      <c r="D32" s="69">
        <v>505000.0</v>
      </c>
      <c r="E32" s="63">
        <v>115.0</v>
      </c>
      <c r="F32" s="55">
        <f t="shared" si="1"/>
        <v>4391.304348</v>
      </c>
      <c r="G32" s="63">
        <v>100.0</v>
      </c>
      <c r="H32" s="55">
        <f t="shared" si="2"/>
        <v>5050</v>
      </c>
      <c r="I32" s="63">
        <v>1.0</v>
      </c>
      <c r="J32" s="63">
        <v>2.0</v>
      </c>
      <c r="K32" s="63" t="s">
        <v>77</v>
      </c>
      <c r="L32" s="63" t="s">
        <v>56</v>
      </c>
      <c r="M32" s="57" t="s">
        <v>78</v>
      </c>
      <c r="N32" s="57" t="s">
        <v>95</v>
      </c>
      <c r="O32" s="67" t="s">
        <v>96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>
      <c r="A33" s="57" t="s">
        <v>94</v>
      </c>
      <c r="B33" s="51" t="s">
        <v>54</v>
      </c>
      <c r="C33" s="73" t="s">
        <v>34</v>
      </c>
      <c r="D33" s="69">
        <v>505000.0</v>
      </c>
      <c r="E33" s="63">
        <v>115.0</v>
      </c>
      <c r="F33" s="55">
        <f t="shared" si="1"/>
        <v>4391.304348</v>
      </c>
      <c r="G33" s="63">
        <v>100.0</v>
      </c>
      <c r="H33" s="55">
        <f t="shared" si="2"/>
        <v>5050</v>
      </c>
      <c r="I33" s="63">
        <v>1.0</v>
      </c>
      <c r="J33" s="63">
        <v>2.0</v>
      </c>
      <c r="K33" s="63" t="s">
        <v>77</v>
      </c>
      <c r="L33" s="63" t="s">
        <v>56</v>
      </c>
      <c r="M33" s="57" t="s">
        <v>78</v>
      </c>
      <c r="N33" s="57" t="s">
        <v>95</v>
      </c>
      <c r="O33" s="67" t="s">
        <v>96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>
      <c r="A34" s="57" t="s">
        <v>94</v>
      </c>
      <c r="B34" s="51" t="s">
        <v>54</v>
      </c>
      <c r="C34" s="73" t="s">
        <v>34</v>
      </c>
      <c r="D34" s="69">
        <v>505000.0</v>
      </c>
      <c r="E34" s="63">
        <v>115.0</v>
      </c>
      <c r="F34" s="55">
        <f t="shared" si="1"/>
        <v>4391.304348</v>
      </c>
      <c r="G34" s="63">
        <v>100.0</v>
      </c>
      <c r="H34" s="55">
        <f t="shared" si="2"/>
        <v>5050</v>
      </c>
      <c r="I34" s="63">
        <v>1.0</v>
      </c>
      <c r="J34" s="63">
        <v>2.0</v>
      </c>
      <c r="K34" s="63" t="s">
        <v>77</v>
      </c>
      <c r="L34" s="63" t="s">
        <v>56</v>
      </c>
      <c r="M34" s="57" t="s">
        <v>78</v>
      </c>
      <c r="N34" s="57" t="s">
        <v>95</v>
      </c>
      <c r="O34" s="67" t="s">
        <v>96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>
      <c r="A35" s="57" t="s">
        <v>94</v>
      </c>
      <c r="B35" s="51" t="s">
        <v>54</v>
      </c>
      <c r="C35" s="73" t="s">
        <v>34</v>
      </c>
      <c r="D35" s="69">
        <v>505000.0</v>
      </c>
      <c r="E35" s="63">
        <v>115.0</v>
      </c>
      <c r="F35" s="55">
        <f t="shared" si="1"/>
        <v>4391.304348</v>
      </c>
      <c r="G35" s="63">
        <v>100.0</v>
      </c>
      <c r="H35" s="55">
        <f t="shared" si="2"/>
        <v>5050</v>
      </c>
      <c r="I35" s="63">
        <v>1.0</v>
      </c>
      <c r="J35" s="63">
        <v>2.0</v>
      </c>
      <c r="K35" s="63" t="s">
        <v>77</v>
      </c>
      <c r="L35" s="63" t="s">
        <v>56</v>
      </c>
      <c r="M35" s="57" t="s">
        <v>78</v>
      </c>
      <c r="N35" s="57" t="s">
        <v>95</v>
      </c>
      <c r="O35" s="67" t="s">
        <v>96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>
      <c r="A36" s="57" t="s">
        <v>94</v>
      </c>
      <c r="B36" s="51" t="s">
        <v>54</v>
      </c>
      <c r="C36" s="73" t="s">
        <v>34</v>
      </c>
      <c r="D36" s="69">
        <v>505000.0</v>
      </c>
      <c r="E36" s="63">
        <v>115.0</v>
      </c>
      <c r="F36" s="55">
        <f t="shared" si="1"/>
        <v>4391.304348</v>
      </c>
      <c r="G36" s="63">
        <v>100.0</v>
      </c>
      <c r="H36" s="55">
        <f t="shared" si="2"/>
        <v>5050</v>
      </c>
      <c r="I36" s="63">
        <v>1.0</v>
      </c>
      <c r="J36" s="63">
        <v>2.0</v>
      </c>
      <c r="K36" s="63" t="s">
        <v>77</v>
      </c>
      <c r="L36" s="63" t="s">
        <v>56</v>
      </c>
      <c r="M36" s="57" t="s">
        <v>78</v>
      </c>
      <c r="N36" s="57" t="s">
        <v>95</v>
      </c>
      <c r="O36" s="67" t="s">
        <v>96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>
      <c r="A37" s="57" t="s">
        <v>94</v>
      </c>
      <c r="B37" s="51" t="s">
        <v>54</v>
      </c>
      <c r="C37" s="73" t="s">
        <v>34</v>
      </c>
      <c r="D37" s="69">
        <v>505000.0</v>
      </c>
      <c r="E37" s="63">
        <v>115.0</v>
      </c>
      <c r="F37" s="55">
        <f t="shared" si="1"/>
        <v>4391.304348</v>
      </c>
      <c r="G37" s="63">
        <v>100.0</v>
      </c>
      <c r="H37" s="55">
        <f t="shared" si="2"/>
        <v>5050</v>
      </c>
      <c r="I37" s="63">
        <v>1.0</v>
      </c>
      <c r="J37" s="63">
        <v>2.0</v>
      </c>
      <c r="K37" s="63" t="s">
        <v>77</v>
      </c>
      <c r="L37" s="63" t="s">
        <v>56</v>
      </c>
      <c r="M37" s="57" t="s">
        <v>78</v>
      </c>
      <c r="N37" s="57" t="s">
        <v>95</v>
      </c>
      <c r="O37" s="67" t="s">
        <v>96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>
      <c r="A38" s="57" t="s">
        <v>94</v>
      </c>
      <c r="B38" s="51" t="s">
        <v>54</v>
      </c>
      <c r="C38" s="73" t="s">
        <v>34</v>
      </c>
      <c r="D38" s="69">
        <v>505000.0</v>
      </c>
      <c r="E38" s="63">
        <v>115.0</v>
      </c>
      <c r="F38" s="55">
        <f t="shared" si="1"/>
        <v>4391.304348</v>
      </c>
      <c r="G38" s="63">
        <v>100.0</v>
      </c>
      <c r="H38" s="55">
        <f t="shared" si="2"/>
        <v>5050</v>
      </c>
      <c r="I38" s="63">
        <v>1.0</v>
      </c>
      <c r="J38" s="63">
        <v>2.0</v>
      </c>
      <c r="K38" s="63" t="s">
        <v>77</v>
      </c>
      <c r="L38" s="63" t="s">
        <v>56</v>
      </c>
      <c r="M38" s="57" t="s">
        <v>78</v>
      </c>
      <c r="N38" s="57" t="s">
        <v>95</v>
      </c>
      <c r="O38" s="67" t="s">
        <v>96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>
      <c r="A39" s="57" t="s">
        <v>94</v>
      </c>
      <c r="B39" s="51" t="s">
        <v>54</v>
      </c>
      <c r="C39" s="73" t="s">
        <v>34</v>
      </c>
      <c r="D39" s="69">
        <v>505000.0</v>
      </c>
      <c r="E39" s="63">
        <v>115.0</v>
      </c>
      <c r="F39" s="55">
        <f t="shared" si="1"/>
        <v>4391.304348</v>
      </c>
      <c r="G39" s="63">
        <v>100.0</v>
      </c>
      <c r="H39" s="55">
        <f t="shared" si="2"/>
        <v>5050</v>
      </c>
      <c r="I39" s="63">
        <v>1.0</v>
      </c>
      <c r="J39" s="63">
        <v>2.0</v>
      </c>
      <c r="K39" s="63" t="s">
        <v>77</v>
      </c>
      <c r="L39" s="63" t="s">
        <v>56</v>
      </c>
      <c r="M39" s="57" t="s">
        <v>78</v>
      </c>
      <c r="N39" s="57" t="s">
        <v>95</v>
      </c>
      <c r="O39" s="67" t="s">
        <v>96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>
      <c r="A40" s="57" t="s">
        <v>94</v>
      </c>
      <c r="B40" s="51" t="s">
        <v>54</v>
      </c>
      <c r="C40" s="73" t="s">
        <v>34</v>
      </c>
      <c r="D40" s="69">
        <v>505000.0</v>
      </c>
      <c r="E40" s="63">
        <v>115.0</v>
      </c>
      <c r="F40" s="55">
        <f t="shared" si="1"/>
        <v>4391.304348</v>
      </c>
      <c r="G40" s="63">
        <v>100.0</v>
      </c>
      <c r="H40" s="55">
        <f t="shared" si="2"/>
        <v>5050</v>
      </c>
      <c r="I40" s="63">
        <v>1.0</v>
      </c>
      <c r="J40" s="63">
        <v>2.0</v>
      </c>
      <c r="K40" s="63" t="s">
        <v>77</v>
      </c>
      <c r="L40" s="63" t="s">
        <v>56</v>
      </c>
      <c r="M40" s="57" t="s">
        <v>78</v>
      </c>
      <c r="N40" s="57" t="s">
        <v>95</v>
      </c>
      <c r="O40" s="67" t="s">
        <v>96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>
      <c r="A41" s="57" t="s">
        <v>94</v>
      </c>
      <c r="B41" s="51" t="s">
        <v>54</v>
      </c>
      <c r="C41" s="73" t="s">
        <v>34</v>
      </c>
      <c r="D41" s="69">
        <v>505000.0</v>
      </c>
      <c r="E41" s="63">
        <v>115.0</v>
      </c>
      <c r="F41" s="55">
        <f t="shared" si="1"/>
        <v>4391.304348</v>
      </c>
      <c r="G41" s="63">
        <v>100.0</v>
      </c>
      <c r="H41" s="55">
        <f t="shared" si="2"/>
        <v>5050</v>
      </c>
      <c r="I41" s="63">
        <v>1.0</v>
      </c>
      <c r="J41" s="63">
        <v>2.0</v>
      </c>
      <c r="K41" s="63" t="s">
        <v>77</v>
      </c>
      <c r="L41" s="63" t="s">
        <v>56</v>
      </c>
      <c r="M41" s="57" t="s">
        <v>78</v>
      </c>
      <c r="N41" s="57" t="s">
        <v>95</v>
      </c>
      <c r="O41" s="67" t="s">
        <v>96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>
      <c r="A42" s="57" t="s">
        <v>94</v>
      </c>
      <c r="B42" s="51" t="s">
        <v>54</v>
      </c>
      <c r="C42" s="73" t="s">
        <v>34</v>
      </c>
      <c r="D42" s="69">
        <v>505000.0</v>
      </c>
      <c r="E42" s="63">
        <v>115.0</v>
      </c>
      <c r="F42" s="55">
        <f t="shared" si="1"/>
        <v>4391.304348</v>
      </c>
      <c r="G42" s="63">
        <v>100.0</v>
      </c>
      <c r="H42" s="55">
        <f t="shared" si="2"/>
        <v>5050</v>
      </c>
      <c r="I42" s="63">
        <v>1.0</v>
      </c>
      <c r="J42" s="63">
        <v>2.0</v>
      </c>
      <c r="K42" s="63" t="s">
        <v>77</v>
      </c>
      <c r="L42" s="63" t="s">
        <v>56</v>
      </c>
      <c r="M42" s="57" t="s">
        <v>78</v>
      </c>
      <c r="N42" s="57" t="s">
        <v>95</v>
      </c>
      <c r="O42" s="67" t="s">
        <v>96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>
      <c r="A43" s="57" t="s">
        <v>94</v>
      </c>
      <c r="B43" s="51" t="s">
        <v>54</v>
      </c>
      <c r="C43" s="73" t="s">
        <v>34</v>
      </c>
      <c r="D43" s="69">
        <v>505000.0</v>
      </c>
      <c r="E43" s="63">
        <v>115.0</v>
      </c>
      <c r="F43" s="55">
        <f t="shared" si="1"/>
        <v>4391.304348</v>
      </c>
      <c r="G43" s="63">
        <v>100.0</v>
      </c>
      <c r="H43" s="55">
        <f t="shared" si="2"/>
        <v>5050</v>
      </c>
      <c r="I43" s="63">
        <v>1.0</v>
      </c>
      <c r="J43" s="63">
        <v>2.0</v>
      </c>
      <c r="K43" s="63" t="s">
        <v>77</v>
      </c>
      <c r="L43" s="63" t="s">
        <v>56</v>
      </c>
      <c r="M43" s="57" t="s">
        <v>78</v>
      </c>
      <c r="N43" s="57" t="s">
        <v>95</v>
      </c>
      <c r="O43" s="67" t="s">
        <v>96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>
      <c r="A44" s="57" t="s">
        <v>94</v>
      </c>
      <c r="B44" s="51" t="s">
        <v>54</v>
      </c>
      <c r="C44" s="73" t="s">
        <v>34</v>
      </c>
      <c r="D44" s="69">
        <v>505000.0</v>
      </c>
      <c r="E44" s="63">
        <v>115.0</v>
      </c>
      <c r="F44" s="55">
        <f t="shared" si="1"/>
        <v>4391.304348</v>
      </c>
      <c r="G44" s="63">
        <v>100.0</v>
      </c>
      <c r="H44" s="55">
        <f t="shared" si="2"/>
        <v>5050</v>
      </c>
      <c r="I44" s="63">
        <v>1.0</v>
      </c>
      <c r="J44" s="63">
        <v>2.0</v>
      </c>
      <c r="K44" s="63" t="s">
        <v>77</v>
      </c>
      <c r="L44" s="63" t="s">
        <v>56</v>
      </c>
      <c r="M44" s="57" t="s">
        <v>78</v>
      </c>
      <c r="N44" s="57" t="s">
        <v>95</v>
      </c>
      <c r="O44" s="67" t="s">
        <v>96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>
      <c r="A45" s="57" t="s">
        <v>94</v>
      </c>
      <c r="B45" s="51" t="s">
        <v>54</v>
      </c>
      <c r="C45" s="73" t="s">
        <v>34</v>
      </c>
      <c r="D45" s="69">
        <v>505000.0</v>
      </c>
      <c r="E45" s="63">
        <v>115.0</v>
      </c>
      <c r="F45" s="55">
        <f t="shared" si="1"/>
        <v>4391.304348</v>
      </c>
      <c r="G45" s="63">
        <v>100.0</v>
      </c>
      <c r="H45" s="55">
        <f t="shared" si="2"/>
        <v>5050</v>
      </c>
      <c r="I45" s="63">
        <v>1.0</v>
      </c>
      <c r="J45" s="63">
        <v>2.0</v>
      </c>
      <c r="K45" s="63" t="s">
        <v>77</v>
      </c>
      <c r="L45" s="63" t="s">
        <v>56</v>
      </c>
      <c r="M45" s="57" t="s">
        <v>78</v>
      </c>
      <c r="N45" s="57" t="s">
        <v>95</v>
      </c>
      <c r="O45" s="67" t="s">
        <v>96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>
      <c r="A46" s="57" t="s">
        <v>94</v>
      </c>
      <c r="B46" s="51" t="s">
        <v>54</v>
      </c>
      <c r="C46" s="73" t="s">
        <v>34</v>
      </c>
      <c r="D46" s="69">
        <v>505000.0</v>
      </c>
      <c r="E46" s="63">
        <v>115.0</v>
      </c>
      <c r="F46" s="55">
        <f t="shared" si="1"/>
        <v>4391.304348</v>
      </c>
      <c r="G46" s="63">
        <v>100.0</v>
      </c>
      <c r="H46" s="55">
        <f t="shared" si="2"/>
        <v>5050</v>
      </c>
      <c r="I46" s="63">
        <v>1.0</v>
      </c>
      <c r="J46" s="63">
        <v>2.0</v>
      </c>
      <c r="K46" s="63" t="s">
        <v>77</v>
      </c>
      <c r="L46" s="63" t="s">
        <v>56</v>
      </c>
      <c r="M46" s="57" t="s">
        <v>78</v>
      </c>
      <c r="N46" s="57" t="s">
        <v>95</v>
      </c>
      <c r="O46" s="67" t="s">
        <v>96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>
      <c r="A47" s="57" t="s">
        <v>94</v>
      </c>
      <c r="B47" s="51" t="s">
        <v>54</v>
      </c>
      <c r="C47" s="68" t="s">
        <v>34</v>
      </c>
      <c r="D47" s="69">
        <v>515000.0</v>
      </c>
      <c r="E47" s="63">
        <v>115.0</v>
      </c>
      <c r="F47" s="55">
        <f t="shared" si="1"/>
        <v>4478.26087</v>
      </c>
      <c r="G47" s="63">
        <v>100.0</v>
      </c>
      <c r="H47" s="55">
        <f t="shared" si="2"/>
        <v>5150</v>
      </c>
      <c r="I47" s="63">
        <v>1.0</v>
      </c>
      <c r="J47" s="63">
        <v>2.0</v>
      </c>
      <c r="K47" s="63" t="s">
        <v>77</v>
      </c>
      <c r="L47" s="63" t="s">
        <v>56</v>
      </c>
      <c r="M47" s="57" t="s">
        <v>78</v>
      </c>
      <c r="N47" s="57" t="s">
        <v>95</v>
      </c>
      <c r="O47" s="67" t="s">
        <v>97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>
      <c r="A48" s="57" t="s">
        <v>94</v>
      </c>
      <c r="B48" s="51" t="s">
        <v>54</v>
      </c>
      <c r="C48" s="68" t="s">
        <v>34</v>
      </c>
      <c r="D48" s="69">
        <v>515000.0</v>
      </c>
      <c r="E48" s="63">
        <v>115.0</v>
      </c>
      <c r="F48" s="55">
        <f t="shared" si="1"/>
        <v>4478.26087</v>
      </c>
      <c r="G48" s="63">
        <v>100.0</v>
      </c>
      <c r="H48" s="55">
        <f t="shared" si="2"/>
        <v>5150</v>
      </c>
      <c r="I48" s="63">
        <v>1.0</v>
      </c>
      <c r="J48" s="63">
        <v>2.0</v>
      </c>
      <c r="K48" s="63" t="s">
        <v>77</v>
      </c>
      <c r="L48" s="63" t="s">
        <v>56</v>
      </c>
      <c r="M48" s="57" t="s">
        <v>78</v>
      </c>
      <c r="N48" s="57" t="s">
        <v>95</v>
      </c>
      <c r="O48" s="67" t="s">
        <v>97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>
      <c r="A49" s="57" t="s">
        <v>94</v>
      </c>
      <c r="B49" s="51" t="s">
        <v>54</v>
      </c>
      <c r="C49" s="68" t="s">
        <v>34</v>
      </c>
      <c r="D49" s="69">
        <v>515000.0</v>
      </c>
      <c r="E49" s="63">
        <v>115.0</v>
      </c>
      <c r="F49" s="55">
        <f t="shared" si="1"/>
        <v>4478.26087</v>
      </c>
      <c r="G49" s="63">
        <v>100.0</v>
      </c>
      <c r="H49" s="55">
        <f t="shared" si="2"/>
        <v>5150</v>
      </c>
      <c r="I49" s="63">
        <v>1.0</v>
      </c>
      <c r="J49" s="63">
        <v>2.0</v>
      </c>
      <c r="K49" s="63" t="s">
        <v>77</v>
      </c>
      <c r="L49" s="63" t="s">
        <v>56</v>
      </c>
      <c r="M49" s="57" t="s">
        <v>78</v>
      </c>
      <c r="N49" s="57" t="s">
        <v>95</v>
      </c>
      <c r="O49" s="67" t="s">
        <v>97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>
      <c r="A50" s="57" t="s">
        <v>94</v>
      </c>
      <c r="B50" s="51" t="s">
        <v>54</v>
      </c>
      <c r="C50" s="68" t="s">
        <v>34</v>
      </c>
      <c r="D50" s="69">
        <v>515000.0</v>
      </c>
      <c r="E50" s="63">
        <v>115.0</v>
      </c>
      <c r="F50" s="55">
        <f t="shared" si="1"/>
        <v>4478.26087</v>
      </c>
      <c r="G50" s="63">
        <v>100.0</v>
      </c>
      <c r="H50" s="55">
        <f t="shared" si="2"/>
        <v>5150</v>
      </c>
      <c r="I50" s="63">
        <v>1.0</v>
      </c>
      <c r="J50" s="63">
        <v>2.0</v>
      </c>
      <c r="K50" s="63" t="s">
        <v>77</v>
      </c>
      <c r="L50" s="63" t="s">
        <v>56</v>
      </c>
      <c r="M50" s="57" t="s">
        <v>78</v>
      </c>
      <c r="N50" s="57" t="s">
        <v>95</v>
      </c>
      <c r="O50" s="67" t="s">
        <v>97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>
      <c r="A51" s="57" t="s">
        <v>94</v>
      </c>
      <c r="B51" s="51" t="s">
        <v>54</v>
      </c>
      <c r="C51" s="68" t="s">
        <v>34</v>
      </c>
      <c r="D51" s="69">
        <v>515000.0</v>
      </c>
      <c r="E51" s="63">
        <v>115.0</v>
      </c>
      <c r="F51" s="55">
        <f t="shared" si="1"/>
        <v>4478.26087</v>
      </c>
      <c r="G51" s="63">
        <v>100.0</v>
      </c>
      <c r="H51" s="55">
        <f t="shared" si="2"/>
        <v>5150</v>
      </c>
      <c r="I51" s="63">
        <v>1.0</v>
      </c>
      <c r="J51" s="63">
        <v>2.0</v>
      </c>
      <c r="K51" s="63" t="s">
        <v>77</v>
      </c>
      <c r="L51" s="63" t="s">
        <v>56</v>
      </c>
      <c r="M51" s="57" t="s">
        <v>78</v>
      </c>
      <c r="N51" s="57" t="s">
        <v>95</v>
      </c>
      <c r="O51" s="67" t="s">
        <v>97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>
      <c r="A52" s="57" t="s">
        <v>94</v>
      </c>
      <c r="B52" s="51" t="s">
        <v>54</v>
      </c>
      <c r="C52" s="68" t="s">
        <v>34</v>
      </c>
      <c r="D52" s="69">
        <v>515000.0</v>
      </c>
      <c r="E52" s="63">
        <v>115.0</v>
      </c>
      <c r="F52" s="55">
        <f t="shared" si="1"/>
        <v>4478.26087</v>
      </c>
      <c r="G52" s="63">
        <v>100.0</v>
      </c>
      <c r="H52" s="55">
        <f t="shared" si="2"/>
        <v>5150</v>
      </c>
      <c r="I52" s="63">
        <v>1.0</v>
      </c>
      <c r="J52" s="63">
        <v>2.0</v>
      </c>
      <c r="K52" s="63" t="s">
        <v>77</v>
      </c>
      <c r="L52" s="63" t="s">
        <v>56</v>
      </c>
      <c r="M52" s="57" t="s">
        <v>78</v>
      </c>
      <c r="N52" s="57" t="s">
        <v>95</v>
      </c>
      <c r="O52" s="67" t="s">
        <v>97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>
      <c r="A53" s="57" t="s">
        <v>94</v>
      </c>
      <c r="B53" s="51" t="s">
        <v>54</v>
      </c>
      <c r="C53" s="68" t="s">
        <v>34</v>
      </c>
      <c r="D53" s="69">
        <v>515000.0</v>
      </c>
      <c r="E53" s="63">
        <v>115.0</v>
      </c>
      <c r="F53" s="55">
        <f t="shared" si="1"/>
        <v>4478.26087</v>
      </c>
      <c r="G53" s="63">
        <v>100.0</v>
      </c>
      <c r="H53" s="55">
        <f t="shared" si="2"/>
        <v>5150</v>
      </c>
      <c r="I53" s="63">
        <v>1.0</v>
      </c>
      <c r="J53" s="63">
        <v>2.0</v>
      </c>
      <c r="K53" s="63" t="s">
        <v>77</v>
      </c>
      <c r="L53" s="63" t="s">
        <v>56</v>
      </c>
      <c r="M53" s="57" t="s">
        <v>78</v>
      </c>
      <c r="N53" s="57" t="s">
        <v>95</v>
      </c>
      <c r="O53" s="67" t="s">
        <v>97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>
      <c r="A54" s="57" t="s">
        <v>94</v>
      </c>
      <c r="B54" s="51" t="s">
        <v>54</v>
      </c>
      <c r="C54" s="68" t="s">
        <v>34</v>
      </c>
      <c r="D54" s="69">
        <v>515000.0</v>
      </c>
      <c r="E54" s="63">
        <v>115.0</v>
      </c>
      <c r="F54" s="55">
        <f t="shared" si="1"/>
        <v>4478.26087</v>
      </c>
      <c r="G54" s="63">
        <v>100.0</v>
      </c>
      <c r="H54" s="55">
        <f t="shared" si="2"/>
        <v>5150</v>
      </c>
      <c r="I54" s="63">
        <v>1.0</v>
      </c>
      <c r="J54" s="63">
        <v>2.0</v>
      </c>
      <c r="K54" s="63" t="s">
        <v>77</v>
      </c>
      <c r="L54" s="63" t="s">
        <v>56</v>
      </c>
      <c r="M54" s="57" t="s">
        <v>78</v>
      </c>
      <c r="N54" s="57" t="s">
        <v>95</v>
      </c>
      <c r="O54" s="67" t="s">
        <v>97</v>
      </c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>
      <c r="A55" s="57" t="s">
        <v>94</v>
      </c>
      <c r="B55" s="51" t="s">
        <v>54</v>
      </c>
      <c r="C55" s="68" t="s">
        <v>34</v>
      </c>
      <c r="D55" s="69">
        <v>515000.0</v>
      </c>
      <c r="E55" s="63">
        <v>115.0</v>
      </c>
      <c r="F55" s="55">
        <f t="shared" si="1"/>
        <v>4478.26087</v>
      </c>
      <c r="G55" s="63">
        <v>100.0</v>
      </c>
      <c r="H55" s="55">
        <f t="shared" si="2"/>
        <v>5150</v>
      </c>
      <c r="I55" s="63">
        <v>1.0</v>
      </c>
      <c r="J55" s="63">
        <v>2.0</v>
      </c>
      <c r="K55" s="63" t="s">
        <v>77</v>
      </c>
      <c r="L55" s="63" t="s">
        <v>56</v>
      </c>
      <c r="M55" s="57" t="s">
        <v>78</v>
      </c>
      <c r="N55" s="57" t="s">
        <v>95</v>
      </c>
      <c r="O55" s="67" t="s">
        <v>97</v>
      </c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>
      <c r="A56" s="57" t="s">
        <v>94</v>
      </c>
      <c r="B56" s="51" t="s">
        <v>54</v>
      </c>
      <c r="C56" s="68" t="s">
        <v>34</v>
      </c>
      <c r="D56" s="69">
        <v>515000.0</v>
      </c>
      <c r="E56" s="63">
        <v>115.0</v>
      </c>
      <c r="F56" s="55">
        <f t="shared" si="1"/>
        <v>4478.26087</v>
      </c>
      <c r="G56" s="63">
        <v>100.0</v>
      </c>
      <c r="H56" s="55">
        <f t="shared" si="2"/>
        <v>5150</v>
      </c>
      <c r="I56" s="63">
        <v>1.0</v>
      </c>
      <c r="J56" s="63">
        <v>2.0</v>
      </c>
      <c r="K56" s="63" t="s">
        <v>77</v>
      </c>
      <c r="L56" s="63" t="s">
        <v>56</v>
      </c>
      <c r="M56" s="57" t="s">
        <v>78</v>
      </c>
      <c r="N56" s="57" t="s">
        <v>95</v>
      </c>
      <c r="O56" s="67" t="s">
        <v>97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>
      <c r="A57" s="57" t="s">
        <v>94</v>
      </c>
      <c r="B57" s="51" t="s">
        <v>54</v>
      </c>
      <c r="C57" s="68" t="s">
        <v>34</v>
      </c>
      <c r="D57" s="69">
        <v>515000.0</v>
      </c>
      <c r="E57" s="63">
        <v>115.0</v>
      </c>
      <c r="F57" s="55">
        <f t="shared" si="1"/>
        <v>4478.26087</v>
      </c>
      <c r="G57" s="63">
        <v>100.0</v>
      </c>
      <c r="H57" s="55">
        <f t="shared" si="2"/>
        <v>5150</v>
      </c>
      <c r="I57" s="63">
        <v>1.0</v>
      </c>
      <c r="J57" s="63">
        <v>2.0</v>
      </c>
      <c r="K57" s="63" t="s">
        <v>77</v>
      </c>
      <c r="L57" s="63" t="s">
        <v>56</v>
      </c>
      <c r="M57" s="57" t="s">
        <v>78</v>
      </c>
      <c r="N57" s="57" t="s">
        <v>95</v>
      </c>
      <c r="O57" s="67" t="s">
        <v>97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>
      <c r="A58" s="57" t="s">
        <v>94</v>
      </c>
      <c r="B58" s="51" t="s">
        <v>54</v>
      </c>
      <c r="C58" s="68" t="s">
        <v>34</v>
      </c>
      <c r="D58" s="69">
        <v>515000.0</v>
      </c>
      <c r="E58" s="63">
        <v>115.0</v>
      </c>
      <c r="F58" s="55">
        <f t="shared" si="1"/>
        <v>4478.26087</v>
      </c>
      <c r="G58" s="63">
        <v>100.0</v>
      </c>
      <c r="H58" s="55">
        <f t="shared" si="2"/>
        <v>5150</v>
      </c>
      <c r="I58" s="63">
        <v>1.0</v>
      </c>
      <c r="J58" s="63">
        <v>2.0</v>
      </c>
      <c r="K58" s="63" t="s">
        <v>77</v>
      </c>
      <c r="L58" s="63" t="s">
        <v>56</v>
      </c>
      <c r="M58" s="57" t="s">
        <v>78</v>
      </c>
      <c r="N58" s="57" t="s">
        <v>95</v>
      </c>
      <c r="O58" s="67" t="s">
        <v>97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>
      <c r="A59" s="57" t="s">
        <v>94</v>
      </c>
      <c r="B59" s="51" t="s">
        <v>54</v>
      </c>
      <c r="C59" s="68" t="s">
        <v>34</v>
      </c>
      <c r="D59" s="69">
        <v>515000.0</v>
      </c>
      <c r="E59" s="63">
        <v>115.0</v>
      </c>
      <c r="F59" s="55">
        <f t="shared" si="1"/>
        <v>4478.26087</v>
      </c>
      <c r="G59" s="63">
        <v>100.0</v>
      </c>
      <c r="H59" s="55">
        <f t="shared" si="2"/>
        <v>5150</v>
      </c>
      <c r="I59" s="63">
        <v>1.0</v>
      </c>
      <c r="J59" s="63">
        <v>2.0</v>
      </c>
      <c r="K59" s="63" t="s">
        <v>77</v>
      </c>
      <c r="L59" s="63" t="s">
        <v>56</v>
      </c>
      <c r="M59" s="57" t="s">
        <v>78</v>
      </c>
      <c r="N59" s="57" t="s">
        <v>95</v>
      </c>
      <c r="O59" s="67" t="s">
        <v>97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>
      <c r="A60" s="57" t="s">
        <v>94</v>
      </c>
      <c r="B60" s="51" t="s">
        <v>54</v>
      </c>
      <c r="C60" s="68" t="s">
        <v>34</v>
      </c>
      <c r="D60" s="69">
        <v>515000.0</v>
      </c>
      <c r="E60" s="63">
        <v>115.0</v>
      </c>
      <c r="F60" s="55">
        <f t="shared" si="1"/>
        <v>4478.26087</v>
      </c>
      <c r="G60" s="63">
        <v>100.0</v>
      </c>
      <c r="H60" s="55">
        <f t="shared" si="2"/>
        <v>5150</v>
      </c>
      <c r="I60" s="63">
        <v>1.0</v>
      </c>
      <c r="J60" s="63">
        <v>2.0</v>
      </c>
      <c r="K60" s="63" t="s">
        <v>77</v>
      </c>
      <c r="L60" s="63" t="s">
        <v>56</v>
      </c>
      <c r="M60" s="57" t="s">
        <v>78</v>
      </c>
      <c r="N60" s="57" t="s">
        <v>95</v>
      </c>
      <c r="O60" s="67" t="s">
        <v>97</v>
      </c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>
      <c r="A61" s="57" t="s">
        <v>94</v>
      </c>
      <c r="B61" s="51" t="s">
        <v>54</v>
      </c>
      <c r="C61" s="68" t="s">
        <v>34</v>
      </c>
      <c r="D61" s="69">
        <v>515000.0</v>
      </c>
      <c r="E61" s="63">
        <v>115.0</v>
      </c>
      <c r="F61" s="55">
        <f t="shared" si="1"/>
        <v>4478.26087</v>
      </c>
      <c r="G61" s="63">
        <v>100.0</v>
      </c>
      <c r="H61" s="55">
        <f t="shared" si="2"/>
        <v>5150</v>
      </c>
      <c r="I61" s="63">
        <v>1.0</v>
      </c>
      <c r="J61" s="63">
        <v>2.0</v>
      </c>
      <c r="K61" s="63" t="s">
        <v>77</v>
      </c>
      <c r="L61" s="63" t="s">
        <v>56</v>
      </c>
      <c r="M61" s="57" t="s">
        <v>78</v>
      </c>
      <c r="N61" s="57" t="s">
        <v>95</v>
      </c>
      <c r="O61" s="67" t="s">
        <v>97</v>
      </c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>
      <c r="A62" s="57" t="s">
        <v>94</v>
      </c>
      <c r="B62" s="51" t="s">
        <v>54</v>
      </c>
      <c r="C62" s="68" t="s">
        <v>34</v>
      </c>
      <c r="D62" s="69">
        <v>515000.0</v>
      </c>
      <c r="E62" s="63">
        <v>115.0</v>
      </c>
      <c r="F62" s="55">
        <f t="shared" si="1"/>
        <v>4478.26087</v>
      </c>
      <c r="G62" s="63">
        <v>100.0</v>
      </c>
      <c r="H62" s="55">
        <f t="shared" si="2"/>
        <v>5150</v>
      </c>
      <c r="I62" s="63">
        <v>1.0</v>
      </c>
      <c r="J62" s="63">
        <v>2.0</v>
      </c>
      <c r="K62" s="63" t="s">
        <v>77</v>
      </c>
      <c r="L62" s="63" t="s">
        <v>56</v>
      </c>
      <c r="M62" s="57" t="s">
        <v>78</v>
      </c>
      <c r="N62" s="57" t="s">
        <v>95</v>
      </c>
      <c r="O62" s="67" t="s">
        <v>97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>
      <c r="A63" s="57" t="s">
        <v>94</v>
      </c>
      <c r="B63" s="51" t="s">
        <v>54</v>
      </c>
      <c r="C63" s="68" t="s">
        <v>34</v>
      </c>
      <c r="D63" s="69">
        <v>515000.0</v>
      </c>
      <c r="E63" s="63">
        <v>115.0</v>
      </c>
      <c r="F63" s="55">
        <f t="shared" si="1"/>
        <v>4478.26087</v>
      </c>
      <c r="G63" s="63">
        <v>100.0</v>
      </c>
      <c r="H63" s="55">
        <f t="shared" si="2"/>
        <v>5150</v>
      </c>
      <c r="I63" s="63">
        <v>1.0</v>
      </c>
      <c r="J63" s="63">
        <v>2.0</v>
      </c>
      <c r="K63" s="63" t="s">
        <v>77</v>
      </c>
      <c r="L63" s="63" t="s">
        <v>56</v>
      </c>
      <c r="M63" s="57" t="s">
        <v>78</v>
      </c>
      <c r="N63" s="57" t="s">
        <v>95</v>
      </c>
      <c r="O63" s="67" t="s">
        <v>97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>
      <c r="A64" s="57" t="s">
        <v>94</v>
      </c>
      <c r="B64" s="51" t="s">
        <v>54</v>
      </c>
      <c r="C64" s="68" t="s">
        <v>34</v>
      </c>
      <c r="D64" s="69">
        <v>515000.0</v>
      </c>
      <c r="E64" s="63">
        <v>115.0</v>
      </c>
      <c r="F64" s="55">
        <f t="shared" si="1"/>
        <v>4478.26087</v>
      </c>
      <c r="G64" s="63">
        <v>100.0</v>
      </c>
      <c r="H64" s="55">
        <f t="shared" si="2"/>
        <v>5150</v>
      </c>
      <c r="I64" s="63">
        <v>1.0</v>
      </c>
      <c r="J64" s="63">
        <v>2.0</v>
      </c>
      <c r="K64" s="63" t="s">
        <v>77</v>
      </c>
      <c r="L64" s="63" t="s">
        <v>56</v>
      </c>
      <c r="M64" s="57" t="s">
        <v>78</v>
      </c>
      <c r="N64" s="57" t="s">
        <v>95</v>
      </c>
      <c r="O64" s="67" t="s">
        <v>97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>
      <c r="A65" s="57" t="s">
        <v>94</v>
      </c>
      <c r="B65" s="51" t="s">
        <v>54</v>
      </c>
      <c r="C65" s="68" t="s">
        <v>34</v>
      </c>
      <c r="D65" s="69">
        <v>515000.0</v>
      </c>
      <c r="E65" s="63">
        <v>115.0</v>
      </c>
      <c r="F65" s="55">
        <f t="shared" si="1"/>
        <v>4478.26087</v>
      </c>
      <c r="G65" s="63">
        <v>100.0</v>
      </c>
      <c r="H65" s="55">
        <f t="shared" si="2"/>
        <v>5150</v>
      </c>
      <c r="I65" s="63">
        <v>1.0</v>
      </c>
      <c r="J65" s="63">
        <v>2.0</v>
      </c>
      <c r="K65" s="63" t="s">
        <v>77</v>
      </c>
      <c r="L65" s="63" t="s">
        <v>56</v>
      </c>
      <c r="M65" s="57" t="s">
        <v>78</v>
      </c>
      <c r="N65" s="57" t="s">
        <v>95</v>
      </c>
      <c r="O65" s="67" t="s">
        <v>97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>
      <c r="A66" s="57" t="s">
        <v>94</v>
      </c>
      <c r="B66" s="51" t="s">
        <v>54</v>
      </c>
      <c r="C66" s="68" t="s">
        <v>34</v>
      </c>
      <c r="D66" s="69">
        <v>515000.0</v>
      </c>
      <c r="E66" s="63">
        <v>115.0</v>
      </c>
      <c r="F66" s="55">
        <f t="shared" si="1"/>
        <v>4478.26087</v>
      </c>
      <c r="G66" s="63">
        <v>100.0</v>
      </c>
      <c r="H66" s="55">
        <f t="shared" si="2"/>
        <v>5150</v>
      </c>
      <c r="I66" s="63">
        <v>1.0</v>
      </c>
      <c r="J66" s="63">
        <v>2.0</v>
      </c>
      <c r="K66" s="63" t="s">
        <v>77</v>
      </c>
      <c r="L66" s="63" t="s">
        <v>56</v>
      </c>
      <c r="M66" s="57" t="s">
        <v>78</v>
      </c>
      <c r="N66" s="57" t="s">
        <v>95</v>
      </c>
      <c r="O66" s="67" t="s">
        <v>97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>
      <c r="A67" s="59" t="s">
        <v>61</v>
      </c>
      <c r="B67" s="51" t="s">
        <v>54</v>
      </c>
      <c r="C67" s="51" t="s">
        <v>36</v>
      </c>
      <c r="D67" s="60">
        <v>787500.0</v>
      </c>
      <c r="E67" s="59">
        <v>135.0</v>
      </c>
      <c r="F67" s="55">
        <f t="shared" si="1"/>
        <v>5833.333333</v>
      </c>
      <c r="G67" s="59">
        <v>115.0</v>
      </c>
      <c r="H67" s="55">
        <f t="shared" si="2"/>
        <v>6847.826087</v>
      </c>
      <c r="I67" s="59">
        <v>2.0</v>
      </c>
      <c r="J67" s="59">
        <v>2.0</v>
      </c>
      <c r="K67" s="59" t="s">
        <v>62</v>
      </c>
      <c r="L67" s="59" t="s">
        <v>63</v>
      </c>
      <c r="M67" s="59" t="s">
        <v>64</v>
      </c>
      <c r="N67" s="59" t="s">
        <v>65</v>
      </c>
      <c r="O67" s="58" t="s">
        <v>98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>
      <c r="A68" s="59" t="s">
        <v>61</v>
      </c>
      <c r="B68" s="51" t="s">
        <v>54</v>
      </c>
      <c r="C68" s="51" t="s">
        <v>36</v>
      </c>
      <c r="D68" s="60">
        <v>594825.0</v>
      </c>
      <c r="E68" s="59">
        <v>131.6</v>
      </c>
      <c r="F68" s="55">
        <f t="shared" si="1"/>
        <v>4519.946809</v>
      </c>
      <c r="G68" s="59">
        <v>110.9</v>
      </c>
      <c r="H68" s="55">
        <f t="shared" si="2"/>
        <v>5363.61587</v>
      </c>
      <c r="I68" s="59">
        <v>2.0</v>
      </c>
      <c r="J68" s="59">
        <v>2.0</v>
      </c>
      <c r="K68" s="59" t="s">
        <v>62</v>
      </c>
      <c r="L68" s="59" t="s">
        <v>63</v>
      </c>
      <c r="M68" s="59" t="s">
        <v>64</v>
      </c>
      <c r="N68" s="59" t="s">
        <v>65</v>
      </c>
      <c r="O68" s="58" t="s">
        <v>99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>
      <c r="A69" s="59" t="s">
        <v>61</v>
      </c>
      <c r="B69" s="51" t="s">
        <v>54</v>
      </c>
      <c r="C69" s="51" t="s">
        <v>36</v>
      </c>
      <c r="D69" s="60">
        <v>494000.0</v>
      </c>
      <c r="E69" s="59">
        <v>130.0</v>
      </c>
      <c r="F69" s="55">
        <f t="shared" si="1"/>
        <v>3800</v>
      </c>
      <c r="G69" s="59">
        <v>117.0</v>
      </c>
      <c r="H69" s="55">
        <f t="shared" si="2"/>
        <v>4222.222222</v>
      </c>
      <c r="I69" s="59">
        <v>2.0</v>
      </c>
      <c r="J69" s="59">
        <v>2.0</v>
      </c>
      <c r="K69" s="59" t="s">
        <v>62</v>
      </c>
      <c r="L69" s="59" t="s">
        <v>63</v>
      </c>
      <c r="M69" s="59" t="s">
        <v>64</v>
      </c>
      <c r="N69" s="59" t="s">
        <v>65</v>
      </c>
      <c r="O69" s="58" t="s">
        <v>100</v>
      </c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>
      <c r="A70" s="57" t="s">
        <v>101</v>
      </c>
      <c r="B70" s="51" t="s">
        <v>54</v>
      </c>
      <c r="C70" s="68" t="s">
        <v>36</v>
      </c>
      <c r="D70" s="69">
        <v>350000.0</v>
      </c>
      <c r="E70" s="63">
        <v>119.0</v>
      </c>
      <c r="F70" s="55">
        <f t="shared" si="1"/>
        <v>2941.176471</v>
      </c>
      <c r="G70" s="63">
        <v>98.0</v>
      </c>
      <c r="H70" s="55">
        <f t="shared" si="2"/>
        <v>3571.428571</v>
      </c>
      <c r="I70" s="63">
        <v>2.0</v>
      </c>
      <c r="J70" s="63">
        <v>2.0</v>
      </c>
      <c r="K70" s="63" t="s">
        <v>62</v>
      </c>
      <c r="L70" s="63" t="s">
        <v>56</v>
      </c>
      <c r="M70" s="63" t="s">
        <v>102</v>
      </c>
      <c r="N70" s="57" t="s">
        <v>79</v>
      </c>
      <c r="O70" s="67" t="s">
        <v>103</v>
      </c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>
      <c r="A71" s="57" t="s">
        <v>101</v>
      </c>
      <c r="B71" s="51" t="s">
        <v>54</v>
      </c>
      <c r="C71" s="68" t="s">
        <v>36</v>
      </c>
      <c r="D71" s="53">
        <v>330000.0</v>
      </c>
      <c r="E71" s="63">
        <v>120.0</v>
      </c>
      <c r="F71" s="55">
        <f t="shared" si="1"/>
        <v>2750</v>
      </c>
      <c r="G71" s="63">
        <v>110.0</v>
      </c>
      <c r="H71" s="55">
        <f t="shared" si="2"/>
        <v>3000</v>
      </c>
      <c r="I71" s="63">
        <v>2.0</v>
      </c>
      <c r="J71" s="63">
        <v>2.0</v>
      </c>
      <c r="K71" s="63" t="s">
        <v>62</v>
      </c>
      <c r="L71" s="63" t="s">
        <v>56</v>
      </c>
      <c r="M71" s="63" t="s">
        <v>102</v>
      </c>
      <c r="N71" s="57" t="s">
        <v>79</v>
      </c>
      <c r="O71" s="67" t="s">
        <v>104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>
      <c r="A72" s="57" t="s">
        <v>101</v>
      </c>
      <c r="B72" s="51" t="s">
        <v>54</v>
      </c>
      <c r="C72" s="68" t="s">
        <v>36</v>
      </c>
      <c r="D72" s="53">
        <v>335000.0</v>
      </c>
      <c r="E72" s="63">
        <v>119.0</v>
      </c>
      <c r="F72" s="55">
        <f t="shared" si="1"/>
        <v>2815.12605</v>
      </c>
      <c r="G72" s="63">
        <v>98.0</v>
      </c>
      <c r="H72" s="55">
        <f t="shared" si="2"/>
        <v>3418.367347</v>
      </c>
      <c r="I72" s="63">
        <v>2.0</v>
      </c>
      <c r="J72" s="63">
        <v>2.0</v>
      </c>
      <c r="K72" s="63" t="s">
        <v>62</v>
      </c>
      <c r="L72" s="63" t="s">
        <v>56</v>
      </c>
      <c r="M72" s="63" t="s">
        <v>102</v>
      </c>
      <c r="N72" s="57" t="s">
        <v>79</v>
      </c>
      <c r="O72" s="58" t="s">
        <v>105</v>
      </c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>
      <c r="A73" s="57" t="s">
        <v>101</v>
      </c>
      <c r="B73" s="51" t="s">
        <v>54</v>
      </c>
      <c r="C73" s="61" t="s">
        <v>36</v>
      </c>
      <c r="D73" s="62">
        <v>380000.0</v>
      </c>
      <c r="E73" s="50">
        <v>134.59</v>
      </c>
      <c r="F73" s="55">
        <f t="shared" si="1"/>
        <v>2823.389553</v>
      </c>
      <c r="G73" s="50">
        <v>116.62</v>
      </c>
      <c r="H73" s="55">
        <f t="shared" si="2"/>
        <v>3258.446236</v>
      </c>
      <c r="I73" s="50">
        <v>2.0</v>
      </c>
      <c r="J73" s="50">
        <v>2.0</v>
      </c>
      <c r="K73" s="50" t="s">
        <v>62</v>
      </c>
      <c r="L73" s="63" t="s">
        <v>56</v>
      </c>
      <c r="M73" s="63" t="s">
        <v>102</v>
      </c>
      <c r="N73" s="57" t="s">
        <v>79</v>
      </c>
      <c r="O73" s="58" t="s">
        <v>106</v>
      </c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>
      <c r="A74" s="57" t="s">
        <v>101</v>
      </c>
      <c r="B74" s="51" t="s">
        <v>54</v>
      </c>
      <c r="C74" s="61" t="s">
        <v>36</v>
      </c>
      <c r="D74" s="62">
        <v>380000.0</v>
      </c>
      <c r="E74" s="50">
        <v>104.0</v>
      </c>
      <c r="F74" s="55">
        <f t="shared" si="1"/>
        <v>3653.846154</v>
      </c>
      <c r="G74" s="50">
        <v>83.0</v>
      </c>
      <c r="H74" s="55">
        <f t="shared" si="2"/>
        <v>4578.313253</v>
      </c>
      <c r="I74" s="50">
        <v>2.0</v>
      </c>
      <c r="J74" s="50">
        <v>2.0</v>
      </c>
      <c r="K74" s="50" t="s">
        <v>62</v>
      </c>
      <c r="L74" s="63" t="s">
        <v>56</v>
      </c>
      <c r="M74" s="63" t="s">
        <v>102</v>
      </c>
      <c r="N74" s="57" t="s">
        <v>79</v>
      </c>
      <c r="O74" s="58" t="s">
        <v>107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</row>
    <row r="75">
      <c r="A75" s="63" t="s">
        <v>75</v>
      </c>
      <c r="B75" s="64" t="s">
        <v>76</v>
      </c>
      <c r="C75" s="73" t="s">
        <v>36</v>
      </c>
      <c r="D75" s="74">
        <v>220000.0</v>
      </c>
      <c r="E75" s="57">
        <v>198.0</v>
      </c>
      <c r="F75" s="55">
        <f t="shared" si="1"/>
        <v>1111.111111</v>
      </c>
      <c r="G75" s="57">
        <v>188.0</v>
      </c>
      <c r="H75" s="55">
        <f t="shared" si="2"/>
        <v>1170.212766</v>
      </c>
      <c r="I75" s="57">
        <v>2.0</v>
      </c>
      <c r="J75" s="57">
        <v>2.0</v>
      </c>
      <c r="K75" s="63" t="s">
        <v>77</v>
      </c>
      <c r="L75" s="63" t="s">
        <v>56</v>
      </c>
      <c r="M75" s="57" t="s">
        <v>78</v>
      </c>
      <c r="N75" s="63" t="s">
        <v>79</v>
      </c>
      <c r="O75" s="58" t="s">
        <v>108</v>
      </c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>
      <c r="A76" s="63" t="s">
        <v>75</v>
      </c>
      <c r="B76" s="64" t="s">
        <v>76</v>
      </c>
      <c r="C76" s="75" t="s">
        <v>36</v>
      </c>
      <c r="D76" s="74">
        <v>180000.0</v>
      </c>
      <c r="E76" s="57">
        <v>100.0</v>
      </c>
      <c r="F76" s="55">
        <f t="shared" si="1"/>
        <v>1800</v>
      </c>
      <c r="G76" s="57">
        <v>92.0</v>
      </c>
      <c r="H76" s="55">
        <f t="shared" si="2"/>
        <v>1956.521739</v>
      </c>
      <c r="I76" s="57">
        <v>2.0</v>
      </c>
      <c r="J76" s="57">
        <v>3.0</v>
      </c>
      <c r="K76" s="57" t="s">
        <v>77</v>
      </c>
      <c r="L76" s="57" t="s">
        <v>63</v>
      </c>
      <c r="M76" s="57" t="s">
        <v>78</v>
      </c>
      <c r="N76" s="63" t="s">
        <v>79</v>
      </c>
      <c r="O76" s="58" t="s">
        <v>109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>
      <c r="A77" s="59" t="s">
        <v>110</v>
      </c>
      <c r="B77" s="51" t="s">
        <v>54</v>
      </c>
      <c r="C77" s="51" t="s">
        <v>36</v>
      </c>
      <c r="D77" s="60">
        <v>240000.0</v>
      </c>
      <c r="E77" s="59">
        <v>105.0</v>
      </c>
      <c r="F77" s="55">
        <f t="shared" si="1"/>
        <v>2285.714286</v>
      </c>
      <c r="G77" s="59">
        <v>96.0</v>
      </c>
      <c r="H77" s="55">
        <f t="shared" si="2"/>
        <v>2500</v>
      </c>
      <c r="I77" s="59">
        <v>2.0</v>
      </c>
      <c r="J77" s="59">
        <v>2.0</v>
      </c>
      <c r="K77" s="59" t="s">
        <v>62</v>
      </c>
      <c r="L77" s="59" t="s">
        <v>56</v>
      </c>
      <c r="M77" s="59" t="s">
        <v>111</v>
      </c>
      <c r="N77" s="49"/>
      <c r="O77" s="58" t="s">
        <v>112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>
      <c r="A78" s="59" t="s">
        <v>113</v>
      </c>
      <c r="B78" s="51" t="s">
        <v>54</v>
      </c>
      <c r="C78" s="51" t="s">
        <v>36</v>
      </c>
      <c r="D78" s="60">
        <v>230000.0</v>
      </c>
      <c r="E78" s="59">
        <v>101.0</v>
      </c>
      <c r="F78" s="55">
        <f t="shared" si="1"/>
        <v>2277.227723</v>
      </c>
      <c r="G78" s="59">
        <v>101.0</v>
      </c>
      <c r="H78" s="55">
        <f t="shared" si="2"/>
        <v>2277.227723</v>
      </c>
      <c r="I78" s="59">
        <v>2.0</v>
      </c>
      <c r="J78" s="59">
        <v>2.0</v>
      </c>
      <c r="K78" s="59" t="s">
        <v>62</v>
      </c>
      <c r="L78" s="59" t="s">
        <v>56</v>
      </c>
      <c r="M78" s="59" t="s">
        <v>84</v>
      </c>
      <c r="N78" s="49"/>
      <c r="O78" s="58" t="s">
        <v>114</v>
      </c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</row>
    <row r="79">
      <c r="A79" s="59"/>
      <c r="B79" s="51" t="s">
        <v>54</v>
      </c>
      <c r="C79" s="51" t="s">
        <v>36</v>
      </c>
      <c r="D79" s="60">
        <v>220000.0</v>
      </c>
      <c r="E79" s="59">
        <v>88.0</v>
      </c>
      <c r="F79" s="55">
        <f t="shared" si="1"/>
        <v>2500</v>
      </c>
      <c r="G79" s="59">
        <v>83.0</v>
      </c>
      <c r="H79" s="55">
        <f t="shared" si="2"/>
        <v>2650.60241</v>
      </c>
      <c r="I79" s="59">
        <v>2.0</v>
      </c>
      <c r="J79" s="59">
        <v>1.0</v>
      </c>
      <c r="K79" s="59" t="s">
        <v>62</v>
      </c>
      <c r="L79" s="59" t="s">
        <v>56</v>
      </c>
      <c r="M79" s="59" t="s">
        <v>84</v>
      </c>
      <c r="N79" s="49"/>
      <c r="O79" s="58" t="s">
        <v>115</v>
      </c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  <row r="80">
      <c r="A80" s="59" t="s">
        <v>110</v>
      </c>
      <c r="B80" s="51" t="s">
        <v>54</v>
      </c>
      <c r="C80" s="51" t="s">
        <v>36</v>
      </c>
      <c r="D80" s="60">
        <v>285000.0</v>
      </c>
      <c r="E80" s="59">
        <v>115.0</v>
      </c>
      <c r="F80" s="55">
        <f t="shared" si="1"/>
        <v>2478.26087</v>
      </c>
      <c r="G80" s="59">
        <v>103.0</v>
      </c>
      <c r="H80" s="55">
        <f t="shared" si="2"/>
        <v>2766.990291</v>
      </c>
      <c r="I80" s="59">
        <v>2.0</v>
      </c>
      <c r="J80" s="59">
        <v>2.0</v>
      </c>
      <c r="K80" s="59" t="s">
        <v>62</v>
      </c>
      <c r="L80" s="59" t="s">
        <v>56</v>
      </c>
      <c r="M80" s="59" t="s">
        <v>111</v>
      </c>
      <c r="N80" s="49"/>
      <c r="O80" s="58" t="s">
        <v>116</v>
      </c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</row>
    <row r="81">
      <c r="A81" s="70"/>
      <c r="B81" s="51" t="s">
        <v>54</v>
      </c>
      <c r="C81" s="64" t="s">
        <v>36</v>
      </c>
      <c r="D81" s="72">
        <v>295000.0</v>
      </c>
      <c r="E81" s="70">
        <v>128.0</v>
      </c>
      <c r="F81" s="55">
        <f t="shared" si="1"/>
        <v>2304.6875</v>
      </c>
      <c r="G81" s="70">
        <v>104.0</v>
      </c>
      <c r="H81" s="55">
        <f t="shared" si="2"/>
        <v>2836.538462</v>
      </c>
      <c r="I81" s="70">
        <v>2.0</v>
      </c>
      <c r="J81" s="70">
        <v>2.0</v>
      </c>
      <c r="K81" s="70" t="s">
        <v>62</v>
      </c>
      <c r="L81" s="59" t="s">
        <v>63</v>
      </c>
      <c r="M81" s="59" t="s">
        <v>84</v>
      </c>
      <c r="N81" s="49"/>
      <c r="O81" s="58" t="s">
        <v>117</v>
      </c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</row>
    <row r="82">
      <c r="A82" s="59" t="s">
        <v>113</v>
      </c>
      <c r="B82" s="51" t="s">
        <v>54</v>
      </c>
      <c r="C82" s="64" t="s">
        <v>36</v>
      </c>
      <c r="D82" s="60">
        <v>245000.0</v>
      </c>
      <c r="E82" s="59">
        <v>113.0</v>
      </c>
      <c r="F82" s="55">
        <f t="shared" si="1"/>
        <v>2168.141593</v>
      </c>
      <c r="G82" s="59">
        <v>101.0</v>
      </c>
      <c r="H82" s="55">
        <f t="shared" si="2"/>
        <v>2425.742574</v>
      </c>
      <c r="I82" s="59">
        <v>2.0</v>
      </c>
      <c r="J82" s="59">
        <v>2.0</v>
      </c>
      <c r="K82" s="59" t="s">
        <v>62</v>
      </c>
      <c r="L82" s="59" t="s">
        <v>56</v>
      </c>
      <c r="M82" s="59" t="s">
        <v>84</v>
      </c>
      <c r="N82" s="49"/>
      <c r="O82" s="58" t="s">
        <v>118</v>
      </c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3">
      <c r="A83" s="59"/>
      <c r="B83" s="51" t="s">
        <v>54</v>
      </c>
      <c r="C83" s="51" t="s">
        <v>36</v>
      </c>
      <c r="D83" s="60">
        <v>196000.0</v>
      </c>
      <c r="E83" s="59">
        <v>131.0</v>
      </c>
      <c r="F83" s="55">
        <f t="shared" si="1"/>
        <v>1496.183206</v>
      </c>
      <c r="G83" s="59">
        <v>122.0</v>
      </c>
      <c r="H83" s="55">
        <f t="shared" si="2"/>
        <v>1606.557377</v>
      </c>
      <c r="I83" s="59">
        <v>2.0</v>
      </c>
      <c r="J83" s="59">
        <v>2.0</v>
      </c>
      <c r="K83" s="59" t="s">
        <v>62</v>
      </c>
      <c r="L83" s="59" t="s">
        <v>63</v>
      </c>
      <c r="M83" s="59" t="s">
        <v>84</v>
      </c>
      <c r="N83" s="49"/>
      <c r="O83" s="76" t="s">
        <v>119</v>
      </c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  <row r="84">
      <c r="A84" s="77" t="s">
        <v>120</v>
      </c>
      <c r="B84" s="64" t="s">
        <v>76</v>
      </c>
      <c r="C84" s="64" t="s">
        <v>36</v>
      </c>
      <c r="D84" s="72">
        <v>295000.0</v>
      </c>
      <c r="E84" s="78">
        <v>157.0</v>
      </c>
      <c r="F84" s="55">
        <f t="shared" si="1"/>
        <v>1878.980892</v>
      </c>
      <c r="G84" s="70">
        <v>99.0</v>
      </c>
      <c r="H84" s="55">
        <f t="shared" si="2"/>
        <v>2979.79798</v>
      </c>
      <c r="I84" s="70">
        <v>2.0</v>
      </c>
      <c r="J84" s="70">
        <v>3.0</v>
      </c>
      <c r="K84" s="70" t="s">
        <v>77</v>
      </c>
      <c r="L84" s="70" t="s">
        <v>56</v>
      </c>
      <c r="M84" s="70" t="s">
        <v>121</v>
      </c>
      <c r="N84" s="49"/>
      <c r="O84" s="58" t="s">
        <v>122</v>
      </c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</row>
    <row r="85">
      <c r="A85" s="70"/>
      <c r="B85" s="64" t="s">
        <v>76</v>
      </c>
      <c r="C85" s="71" t="s">
        <v>36</v>
      </c>
      <c r="D85" s="72">
        <v>295000.0</v>
      </c>
      <c r="E85" s="70">
        <v>126.64</v>
      </c>
      <c r="F85" s="55">
        <f t="shared" si="1"/>
        <v>2329.437776</v>
      </c>
      <c r="G85" s="70">
        <v>85.87</v>
      </c>
      <c r="H85" s="55">
        <f t="shared" si="2"/>
        <v>3435.425643</v>
      </c>
      <c r="I85" s="70">
        <v>2.0</v>
      </c>
      <c r="J85" s="70">
        <v>3.0</v>
      </c>
      <c r="K85" s="70" t="s">
        <v>77</v>
      </c>
      <c r="L85" s="70" t="s">
        <v>63</v>
      </c>
      <c r="M85" s="59" t="s">
        <v>123</v>
      </c>
      <c r="N85" s="49"/>
      <c r="O85" s="58" t="s">
        <v>124</v>
      </c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</row>
    <row r="86">
      <c r="A86" s="59"/>
      <c r="B86" s="64" t="s">
        <v>76</v>
      </c>
      <c r="C86" s="51" t="s">
        <v>36</v>
      </c>
      <c r="D86" s="72">
        <v>425000.0</v>
      </c>
      <c r="E86" s="59">
        <v>89.42</v>
      </c>
      <c r="F86" s="55">
        <f t="shared" si="1"/>
        <v>4752.851711</v>
      </c>
      <c r="G86" s="59">
        <v>76.0</v>
      </c>
      <c r="H86" s="55">
        <f t="shared" si="2"/>
        <v>5592.105263</v>
      </c>
      <c r="I86" s="59">
        <v>2.0</v>
      </c>
      <c r="J86" s="59">
        <v>2.0</v>
      </c>
      <c r="K86" s="59" t="s">
        <v>62</v>
      </c>
      <c r="L86" s="59" t="s">
        <v>56</v>
      </c>
      <c r="M86" s="70" t="s">
        <v>92</v>
      </c>
      <c r="N86" s="49"/>
      <c r="O86" s="58" t="s">
        <v>125</v>
      </c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</row>
    <row r="87">
      <c r="A87" s="59"/>
      <c r="B87" s="64" t="s">
        <v>76</v>
      </c>
      <c r="C87" s="51" t="s">
        <v>36</v>
      </c>
      <c r="D87" s="72">
        <v>540000.0</v>
      </c>
      <c r="E87" s="59">
        <v>288.0</v>
      </c>
      <c r="F87" s="55">
        <f t="shared" si="1"/>
        <v>1875</v>
      </c>
      <c r="G87" s="59">
        <v>232.0</v>
      </c>
      <c r="H87" s="55">
        <f t="shared" si="2"/>
        <v>2327.586207</v>
      </c>
      <c r="I87" s="59">
        <v>2.0</v>
      </c>
      <c r="J87" s="59">
        <v>1.0</v>
      </c>
      <c r="K87" s="59" t="s">
        <v>77</v>
      </c>
      <c r="L87" s="59" t="s">
        <v>126</v>
      </c>
      <c r="M87" s="59" t="s">
        <v>92</v>
      </c>
      <c r="N87" s="49"/>
      <c r="O87" s="58" t="s">
        <v>127</v>
      </c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</row>
    <row r="88">
      <c r="A88" s="59"/>
      <c r="B88" s="64" t="s">
        <v>76</v>
      </c>
      <c r="C88" s="51" t="s">
        <v>36</v>
      </c>
      <c r="D88" s="72">
        <v>450000.0</v>
      </c>
      <c r="E88" s="59">
        <v>170.0</v>
      </c>
      <c r="F88" s="55">
        <f t="shared" si="1"/>
        <v>2647.058824</v>
      </c>
      <c r="G88" s="59">
        <v>130.0</v>
      </c>
      <c r="H88" s="55">
        <f t="shared" si="2"/>
        <v>3461.538462</v>
      </c>
      <c r="I88" s="59">
        <v>2.0</v>
      </c>
      <c r="J88" s="59">
        <v>2.0</v>
      </c>
      <c r="K88" s="59" t="s">
        <v>55</v>
      </c>
      <c r="L88" s="59" t="s">
        <v>126</v>
      </c>
      <c r="M88" s="59" t="s">
        <v>92</v>
      </c>
      <c r="N88" s="49"/>
      <c r="O88" s="58" t="s">
        <v>128</v>
      </c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>
      <c r="A89" s="59"/>
      <c r="B89" s="64" t="s">
        <v>76</v>
      </c>
      <c r="C89" s="51" t="s">
        <v>36</v>
      </c>
      <c r="D89" s="72">
        <v>384000.0</v>
      </c>
      <c r="E89" s="59">
        <v>119.0</v>
      </c>
      <c r="F89" s="55">
        <f t="shared" si="1"/>
        <v>3226.890756</v>
      </c>
      <c r="G89" s="59">
        <v>97.0</v>
      </c>
      <c r="H89" s="55">
        <f t="shared" si="2"/>
        <v>3958.762887</v>
      </c>
      <c r="I89" s="59">
        <v>2.0</v>
      </c>
      <c r="J89" s="59">
        <v>2.0</v>
      </c>
      <c r="K89" s="59" t="s">
        <v>77</v>
      </c>
      <c r="L89" s="59" t="s">
        <v>56</v>
      </c>
      <c r="M89" s="59" t="s">
        <v>92</v>
      </c>
      <c r="N89" s="49"/>
      <c r="O89" s="58" t="s">
        <v>129</v>
      </c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</row>
    <row r="90">
      <c r="A90" s="70" t="s">
        <v>130</v>
      </c>
      <c r="B90" s="64" t="s">
        <v>76</v>
      </c>
      <c r="C90" s="71" t="s">
        <v>36</v>
      </c>
      <c r="D90" s="72">
        <v>465000.0</v>
      </c>
      <c r="E90" s="70">
        <v>430.0</v>
      </c>
      <c r="F90" s="55">
        <f t="shared" si="1"/>
        <v>1081.395349</v>
      </c>
      <c r="G90" s="70">
        <v>140.0</v>
      </c>
      <c r="H90" s="55">
        <f t="shared" si="2"/>
        <v>3321.428571</v>
      </c>
      <c r="I90" s="70">
        <v>2.0</v>
      </c>
      <c r="J90" s="70">
        <v>2.0</v>
      </c>
      <c r="K90" s="70" t="s">
        <v>77</v>
      </c>
      <c r="L90" s="70" t="s">
        <v>126</v>
      </c>
      <c r="M90" s="70" t="s">
        <v>131</v>
      </c>
      <c r="N90" s="49"/>
      <c r="O90" s="58" t="s">
        <v>132</v>
      </c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>
      <c r="A91" s="70" t="s">
        <v>133</v>
      </c>
      <c r="B91" s="64" t="s">
        <v>76</v>
      </c>
      <c r="C91" s="64" t="s">
        <v>36</v>
      </c>
      <c r="D91" s="72">
        <v>230000.0</v>
      </c>
      <c r="E91" s="70">
        <v>107.0</v>
      </c>
      <c r="F91" s="55">
        <f t="shared" si="1"/>
        <v>2149.53271</v>
      </c>
      <c r="G91" s="70">
        <v>82.0</v>
      </c>
      <c r="H91" s="55">
        <f t="shared" si="2"/>
        <v>2804.878049</v>
      </c>
      <c r="I91" s="70">
        <v>2.0</v>
      </c>
      <c r="J91" s="70">
        <v>2.0</v>
      </c>
      <c r="K91" s="70" t="s">
        <v>77</v>
      </c>
      <c r="L91" s="70" t="s">
        <v>56</v>
      </c>
      <c r="M91" s="70" t="s">
        <v>131</v>
      </c>
      <c r="N91" s="49"/>
      <c r="O91" s="58" t="s">
        <v>134</v>
      </c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>
      <c r="A92" s="70" t="s">
        <v>89</v>
      </c>
      <c r="B92" s="64" t="s">
        <v>76</v>
      </c>
      <c r="C92" s="71" t="s">
        <v>36</v>
      </c>
      <c r="D92" s="72">
        <v>359000.0</v>
      </c>
      <c r="E92" s="70">
        <v>134.0</v>
      </c>
      <c r="F92" s="55">
        <f t="shared" si="1"/>
        <v>2679.104478</v>
      </c>
      <c r="G92" s="70">
        <v>112.8</v>
      </c>
      <c r="H92" s="55">
        <f t="shared" si="2"/>
        <v>3182.624113</v>
      </c>
      <c r="I92" s="70">
        <v>2.0</v>
      </c>
      <c r="J92" s="70">
        <v>2.0</v>
      </c>
      <c r="K92" s="70" t="s">
        <v>77</v>
      </c>
      <c r="L92" s="70" t="s">
        <v>56</v>
      </c>
      <c r="M92" s="70" t="s">
        <v>90</v>
      </c>
      <c r="N92" s="49"/>
      <c r="O92" s="58" t="s">
        <v>135</v>
      </c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</row>
    <row r="93">
      <c r="A93" s="59"/>
      <c r="B93" s="64" t="s">
        <v>76</v>
      </c>
      <c r="C93" s="51" t="s">
        <v>37</v>
      </c>
      <c r="D93" s="72">
        <v>360000.0</v>
      </c>
      <c r="E93" s="59">
        <v>147.0</v>
      </c>
      <c r="F93" s="55">
        <f t="shared" si="1"/>
        <v>2448.979592</v>
      </c>
      <c r="G93" s="59">
        <v>110.0</v>
      </c>
      <c r="H93" s="55">
        <f t="shared" si="2"/>
        <v>3272.727273</v>
      </c>
      <c r="I93" s="59">
        <v>3.0</v>
      </c>
      <c r="J93" s="59">
        <v>3.0</v>
      </c>
      <c r="K93" s="59" t="s">
        <v>77</v>
      </c>
      <c r="L93" s="70" t="s">
        <v>63</v>
      </c>
      <c r="M93" s="70" t="s">
        <v>136</v>
      </c>
      <c r="N93" s="59" t="s">
        <v>95</v>
      </c>
      <c r="O93" s="58" t="s">
        <v>137</v>
      </c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</row>
    <row r="94">
      <c r="A94" s="70"/>
      <c r="B94" s="64" t="s">
        <v>76</v>
      </c>
      <c r="C94" s="64" t="s">
        <v>37</v>
      </c>
      <c r="D94" s="72">
        <v>290000.0</v>
      </c>
      <c r="E94" s="70">
        <v>199.0</v>
      </c>
      <c r="F94" s="55">
        <f t="shared" si="1"/>
        <v>1457.286432</v>
      </c>
      <c r="G94" s="70">
        <v>147.0</v>
      </c>
      <c r="H94" s="55">
        <f t="shared" si="2"/>
        <v>1972.789116</v>
      </c>
      <c r="I94" s="70">
        <v>3.0</v>
      </c>
      <c r="J94" s="70">
        <v>3.0</v>
      </c>
      <c r="K94" s="70" t="s">
        <v>55</v>
      </c>
      <c r="L94" s="70" t="s">
        <v>63</v>
      </c>
      <c r="M94" s="70" t="s">
        <v>138</v>
      </c>
      <c r="N94" s="59" t="s">
        <v>95</v>
      </c>
      <c r="O94" s="58" t="s">
        <v>139</v>
      </c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</row>
    <row r="95">
      <c r="A95" s="70"/>
      <c r="B95" s="64" t="s">
        <v>76</v>
      </c>
      <c r="C95" s="64" t="s">
        <v>37</v>
      </c>
      <c r="D95" s="72">
        <v>330000.0</v>
      </c>
      <c r="E95" s="70">
        <v>160.0</v>
      </c>
      <c r="F95" s="55">
        <f t="shared" si="1"/>
        <v>2062.5</v>
      </c>
      <c r="G95" s="70">
        <v>120.0</v>
      </c>
      <c r="H95" s="55">
        <f t="shared" si="2"/>
        <v>2750</v>
      </c>
      <c r="I95" s="70">
        <v>3.0</v>
      </c>
      <c r="J95" s="70">
        <v>3.0</v>
      </c>
      <c r="K95" s="70" t="s">
        <v>55</v>
      </c>
      <c r="L95" s="70" t="s">
        <v>63</v>
      </c>
      <c r="M95" s="70" t="s">
        <v>138</v>
      </c>
      <c r="N95" s="59" t="s">
        <v>65</v>
      </c>
      <c r="O95" s="58" t="s">
        <v>140</v>
      </c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</row>
    <row r="96">
      <c r="A96" s="59"/>
      <c r="B96" s="64" t="s">
        <v>76</v>
      </c>
      <c r="C96" s="51" t="s">
        <v>37</v>
      </c>
      <c r="D96" s="72">
        <v>350000.0</v>
      </c>
      <c r="E96" s="59">
        <v>151.0</v>
      </c>
      <c r="F96" s="55">
        <f t="shared" si="1"/>
        <v>2317.880795</v>
      </c>
      <c r="G96" s="59">
        <v>160.0</v>
      </c>
      <c r="H96" s="55">
        <f t="shared" si="2"/>
        <v>2187.5</v>
      </c>
      <c r="I96" s="59">
        <v>3.0</v>
      </c>
      <c r="J96" s="59">
        <v>2.0</v>
      </c>
      <c r="K96" s="59" t="s">
        <v>77</v>
      </c>
      <c r="L96" s="70" t="s">
        <v>63</v>
      </c>
      <c r="M96" s="70" t="s">
        <v>141</v>
      </c>
      <c r="N96" s="70" t="s">
        <v>95</v>
      </c>
      <c r="O96" s="58" t="s">
        <v>142</v>
      </c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</row>
    <row r="97">
      <c r="A97" s="70"/>
      <c r="B97" s="64" t="s">
        <v>76</v>
      </c>
      <c r="C97" s="64" t="s">
        <v>37</v>
      </c>
      <c r="D97" s="72">
        <v>350000.0</v>
      </c>
      <c r="E97" s="70">
        <v>155.0</v>
      </c>
      <c r="F97" s="55">
        <f t="shared" si="1"/>
        <v>2258.064516</v>
      </c>
      <c r="G97" s="70">
        <v>115.0</v>
      </c>
      <c r="H97" s="55">
        <f t="shared" si="2"/>
        <v>3043.478261</v>
      </c>
      <c r="I97" s="70">
        <v>3.0</v>
      </c>
      <c r="J97" s="70">
        <v>3.0</v>
      </c>
      <c r="K97" s="70" t="s">
        <v>77</v>
      </c>
      <c r="L97" s="70" t="s">
        <v>126</v>
      </c>
      <c r="M97" s="70" t="s">
        <v>136</v>
      </c>
      <c r="N97" s="70" t="s">
        <v>95</v>
      </c>
      <c r="O97" s="58" t="s">
        <v>143</v>
      </c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</row>
    <row r="98">
      <c r="A98" s="70"/>
      <c r="B98" s="64" t="s">
        <v>76</v>
      </c>
      <c r="C98" s="71" t="s">
        <v>37</v>
      </c>
      <c r="D98" s="72">
        <v>375000.0</v>
      </c>
      <c r="E98" s="70">
        <v>154.0</v>
      </c>
      <c r="F98" s="55">
        <f t="shared" si="1"/>
        <v>2435.064935</v>
      </c>
      <c r="G98" s="70">
        <v>132.0</v>
      </c>
      <c r="H98" s="55">
        <f t="shared" si="2"/>
        <v>2840.909091</v>
      </c>
      <c r="I98" s="70">
        <v>3.0</v>
      </c>
      <c r="J98" s="70">
        <v>3.0</v>
      </c>
      <c r="K98" s="70" t="s">
        <v>77</v>
      </c>
      <c r="L98" s="70" t="s">
        <v>126</v>
      </c>
      <c r="M98" s="70" t="s">
        <v>136</v>
      </c>
      <c r="N98" s="70" t="s">
        <v>65</v>
      </c>
      <c r="O98" s="58" t="s">
        <v>144</v>
      </c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</row>
    <row r="99">
      <c r="A99" s="70"/>
      <c r="B99" s="64" t="s">
        <v>76</v>
      </c>
      <c r="C99" s="64" t="s">
        <v>37</v>
      </c>
      <c r="D99" s="72">
        <v>378000.0</v>
      </c>
      <c r="E99" s="70">
        <v>154.0</v>
      </c>
      <c r="F99" s="55">
        <f t="shared" si="1"/>
        <v>2454.545455</v>
      </c>
      <c r="G99" s="70">
        <v>138.0</v>
      </c>
      <c r="H99" s="55">
        <f t="shared" si="2"/>
        <v>2739.130435</v>
      </c>
      <c r="I99" s="70">
        <v>3.0</v>
      </c>
      <c r="J99" s="70">
        <v>2.0</v>
      </c>
      <c r="K99" s="70" t="s">
        <v>77</v>
      </c>
      <c r="L99" s="70" t="s">
        <v>63</v>
      </c>
      <c r="M99" s="70" t="s">
        <v>136</v>
      </c>
      <c r="N99" s="59" t="s">
        <v>95</v>
      </c>
      <c r="O99" s="58" t="s">
        <v>145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</row>
    <row r="100">
      <c r="A100" s="79" t="s">
        <v>146</v>
      </c>
      <c r="B100" s="64" t="s">
        <v>76</v>
      </c>
      <c r="C100" s="64" t="s">
        <v>37</v>
      </c>
      <c r="D100" s="72">
        <v>330000.0</v>
      </c>
      <c r="E100" s="70">
        <v>180.0</v>
      </c>
      <c r="F100" s="55">
        <f t="shared" si="1"/>
        <v>1833.333333</v>
      </c>
      <c r="G100" s="70">
        <v>157.0</v>
      </c>
      <c r="H100" s="55">
        <f t="shared" si="2"/>
        <v>2101.910828</v>
      </c>
      <c r="I100" s="70">
        <v>3.0</v>
      </c>
      <c r="J100" s="70">
        <v>3.0</v>
      </c>
      <c r="K100" s="70" t="s">
        <v>55</v>
      </c>
      <c r="L100" s="70" t="s">
        <v>63</v>
      </c>
      <c r="M100" s="79" t="s">
        <v>146</v>
      </c>
      <c r="N100" s="70" t="s">
        <v>95</v>
      </c>
      <c r="O100" s="58" t="s">
        <v>147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</row>
    <row r="101">
      <c r="A101" s="59"/>
      <c r="B101" s="64" t="s">
        <v>76</v>
      </c>
      <c r="C101" s="51" t="s">
        <v>37</v>
      </c>
      <c r="D101" s="72">
        <v>325000.0</v>
      </c>
      <c r="E101" s="59">
        <v>140.0</v>
      </c>
      <c r="F101" s="55">
        <f t="shared" si="1"/>
        <v>2321.428571</v>
      </c>
      <c r="G101" s="59">
        <v>120.0</v>
      </c>
      <c r="H101" s="55">
        <f t="shared" si="2"/>
        <v>2708.333333</v>
      </c>
      <c r="I101" s="59">
        <v>3.0</v>
      </c>
      <c r="J101" s="59">
        <v>2.0</v>
      </c>
      <c r="K101" s="59" t="s">
        <v>77</v>
      </c>
      <c r="L101" s="70" t="s">
        <v>63</v>
      </c>
      <c r="M101" s="80" t="s">
        <v>148</v>
      </c>
      <c r="N101" s="70" t="s">
        <v>95</v>
      </c>
      <c r="O101" s="58" t="s">
        <v>149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</row>
    <row r="102">
      <c r="A102" s="59" t="s">
        <v>67</v>
      </c>
      <c r="B102" s="51" t="s">
        <v>54</v>
      </c>
      <c r="C102" s="51" t="s">
        <v>37</v>
      </c>
      <c r="D102" s="60">
        <v>515000.0</v>
      </c>
      <c r="E102" s="59">
        <v>155.0</v>
      </c>
      <c r="F102" s="55">
        <f t="shared" si="1"/>
        <v>3322.580645</v>
      </c>
      <c r="G102" s="59">
        <v>141.0</v>
      </c>
      <c r="H102" s="55">
        <f t="shared" si="2"/>
        <v>3652.48227</v>
      </c>
      <c r="I102" s="59">
        <v>3.0</v>
      </c>
      <c r="J102" s="59">
        <v>3.0</v>
      </c>
      <c r="K102" s="59" t="s">
        <v>62</v>
      </c>
      <c r="L102" s="59" t="s">
        <v>63</v>
      </c>
      <c r="M102" s="59" t="s">
        <v>67</v>
      </c>
      <c r="N102" s="59" t="s">
        <v>95</v>
      </c>
      <c r="O102" s="58" t="s">
        <v>150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</row>
    <row r="103">
      <c r="A103" s="59" t="s">
        <v>67</v>
      </c>
      <c r="B103" s="51" t="s">
        <v>54</v>
      </c>
      <c r="C103" s="51" t="s">
        <v>37</v>
      </c>
      <c r="D103" s="60">
        <v>425000.0</v>
      </c>
      <c r="E103" s="59">
        <v>309.0</v>
      </c>
      <c r="F103" s="55">
        <f t="shared" si="1"/>
        <v>1375.404531</v>
      </c>
      <c r="G103" s="59">
        <v>200.0</v>
      </c>
      <c r="H103" s="55">
        <f t="shared" si="2"/>
        <v>2125</v>
      </c>
      <c r="I103" s="59">
        <v>3.0</v>
      </c>
      <c r="J103" s="59">
        <v>2.0</v>
      </c>
      <c r="K103" s="59" t="s">
        <v>77</v>
      </c>
      <c r="L103" s="59" t="s">
        <v>63</v>
      </c>
      <c r="M103" s="59" t="s">
        <v>67</v>
      </c>
      <c r="N103" s="59" t="s">
        <v>95</v>
      </c>
      <c r="O103" s="58" t="s">
        <v>151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</row>
    <row r="104">
      <c r="A104" s="59" t="s">
        <v>67</v>
      </c>
      <c r="B104" s="51" t="s">
        <v>54</v>
      </c>
      <c r="C104" s="51" t="s">
        <v>37</v>
      </c>
      <c r="D104" s="60">
        <v>325000.0</v>
      </c>
      <c r="E104" s="59">
        <v>174.0</v>
      </c>
      <c r="F104" s="55">
        <f t="shared" si="1"/>
        <v>1867.816092</v>
      </c>
      <c r="G104" s="59">
        <v>150.0</v>
      </c>
      <c r="H104" s="55">
        <f t="shared" si="2"/>
        <v>2166.666667</v>
      </c>
      <c r="I104" s="59">
        <v>3.0</v>
      </c>
      <c r="J104" s="59">
        <v>2.0</v>
      </c>
      <c r="K104" s="59" t="s">
        <v>77</v>
      </c>
      <c r="L104" s="59" t="s">
        <v>63</v>
      </c>
      <c r="M104" s="59" t="s">
        <v>67</v>
      </c>
      <c r="N104" s="59" t="s">
        <v>95</v>
      </c>
      <c r="O104" s="58" t="s">
        <v>152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</row>
    <row r="105">
      <c r="A105" s="59" t="s">
        <v>67</v>
      </c>
      <c r="B105" s="51" t="s">
        <v>54</v>
      </c>
      <c r="C105" s="51" t="s">
        <v>37</v>
      </c>
      <c r="D105" s="60">
        <v>515000.0</v>
      </c>
      <c r="E105" s="59">
        <v>124.0</v>
      </c>
      <c r="F105" s="55">
        <f t="shared" si="1"/>
        <v>4153.225806</v>
      </c>
      <c r="G105" s="59">
        <v>100.0</v>
      </c>
      <c r="H105" s="55">
        <f t="shared" si="2"/>
        <v>5150</v>
      </c>
      <c r="I105" s="59">
        <v>3.0</v>
      </c>
      <c r="J105" s="59">
        <v>2.0</v>
      </c>
      <c r="K105" s="59" t="s">
        <v>77</v>
      </c>
      <c r="L105" s="59" t="s">
        <v>63</v>
      </c>
      <c r="M105" s="59" t="s">
        <v>67</v>
      </c>
      <c r="N105" s="59" t="s">
        <v>95</v>
      </c>
      <c r="O105" s="58" t="s">
        <v>153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</row>
    <row r="106">
      <c r="A106" s="59" t="s">
        <v>67</v>
      </c>
      <c r="B106" s="51" t="s">
        <v>54</v>
      </c>
      <c r="C106" s="51" t="s">
        <v>37</v>
      </c>
      <c r="D106" s="60">
        <v>320000.0</v>
      </c>
      <c r="E106" s="59">
        <v>140.0</v>
      </c>
      <c r="F106" s="55">
        <f t="shared" si="1"/>
        <v>2285.714286</v>
      </c>
      <c r="G106" s="59">
        <v>101.0</v>
      </c>
      <c r="H106" s="55">
        <f t="shared" si="2"/>
        <v>3168.316832</v>
      </c>
      <c r="I106" s="59">
        <v>3.0</v>
      </c>
      <c r="J106" s="59">
        <v>2.0</v>
      </c>
      <c r="K106" s="59" t="s">
        <v>77</v>
      </c>
      <c r="L106" s="59" t="s">
        <v>63</v>
      </c>
      <c r="M106" s="59" t="s">
        <v>67</v>
      </c>
      <c r="N106" s="59" t="s">
        <v>95</v>
      </c>
      <c r="O106" s="58" t="s">
        <v>154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>
      <c r="A107" s="59" t="s">
        <v>67</v>
      </c>
      <c r="B107" s="51" t="s">
        <v>54</v>
      </c>
      <c r="C107" s="64" t="s">
        <v>37</v>
      </c>
      <c r="D107" s="72">
        <v>320000.0</v>
      </c>
      <c r="E107" s="70">
        <v>150.0</v>
      </c>
      <c r="F107" s="55">
        <f t="shared" si="1"/>
        <v>2133.333333</v>
      </c>
      <c r="G107" s="70">
        <v>105.0</v>
      </c>
      <c r="H107" s="55">
        <f t="shared" si="2"/>
        <v>3047.619048</v>
      </c>
      <c r="I107" s="70">
        <v>3.0</v>
      </c>
      <c r="J107" s="70">
        <v>2.0</v>
      </c>
      <c r="K107" s="70" t="s">
        <v>77</v>
      </c>
      <c r="L107" s="59" t="s">
        <v>63</v>
      </c>
      <c r="M107" s="59" t="s">
        <v>67</v>
      </c>
      <c r="N107" s="59" t="s">
        <v>95</v>
      </c>
      <c r="O107" s="58" t="s">
        <v>155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>
      <c r="A108" s="59" t="s">
        <v>67</v>
      </c>
      <c r="B108" s="51" t="s">
        <v>54</v>
      </c>
      <c r="C108" s="64" t="s">
        <v>37</v>
      </c>
      <c r="D108" s="60">
        <v>475000.0</v>
      </c>
      <c r="E108" s="59">
        <v>118.0</v>
      </c>
      <c r="F108" s="55">
        <f t="shared" si="1"/>
        <v>4025.423729</v>
      </c>
      <c r="G108" s="59">
        <v>100.0</v>
      </c>
      <c r="H108" s="55">
        <f t="shared" si="2"/>
        <v>4750</v>
      </c>
      <c r="I108" s="59">
        <v>3.0</v>
      </c>
      <c r="J108" s="59">
        <v>2.0</v>
      </c>
      <c r="K108" s="59" t="s">
        <v>77</v>
      </c>
      <c r="L108" s="59" t="s">
        <v>63</v>
      </c>
      <c r="M108" s="59" t="s">
        <v>67</v>
      </c>
      <c r="N108" s="59" t="s">
        <v>95</v>
      </c>
      <c r="O108" s="58" t="s">
        <v>156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>
      <c r="A109" s="59" t="s">
        <v>67</v>
      </c>
      <c r="B109" s="51" t="s">
        <v>54</v>
      </c>
      <c r="C109" s="51" t="s">
        <v>37</v>
      </c>
      <c r="D109" s="60">
        <v>515000.0</v>
      </c>
      <c r="E109" s="59">
        <v>156.0</v>
      </c>
      <c r="F109" s="55">
        <f t="shared" si="1"/>
        <v>3301.282051</v>
      </c>
      <c r="G109" s="59">
        <v>140.0</v>
      </c>
      <c r="H109" s="55">
        <f t="shared" si="2"/>
        <v>3678.571429</v>
      </c>
      <c r="I109" s="59">
        <v>3.0</v>
      </c>
      <c r="J109" s="59">
        <v>2.0</v>
      </c>
      <c r="K109" s="59" t="s">
        <v>77</v>
      </c>
      <c r="L109" s="59" t="s">
        <v>63</v>
      </c>
      <c r="M109" s="59" t="s">
        <v>67</v>
      </c>
      <c r="N109" s="59" t="s">
        <v>95</v>
      </c>
      <c r="O109" s="58" t="s">
        <v>157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</row>
    <row r="110">
      <c r="A110" s="59" t="s">
        <v>67</v>
      </c>
      <c r="B110" s="51" t="s">
        <v>54</v>
      </c>
      <c r="C110" s="51" t="s">
        <v>37</v>
      </c>
      <c r="D110" s="60">
        <v>475000.0</v>
      </c>
      <c r="E110" s="59">
        <v>115.0</v>
      </c>
      <c r="F110" s="55">
        <f t="shared" si="1"/>
        <v>4130.434783</v>
      </c>
      <c r="G110" s="59">
        <v>103.0</v>
      </c>
      <c r="H110" s="55">
        <f t="shared" si="2"/>
        <v>4611.650485</v>
      </c>
      <c r="I110" s="59">
        <v>3.0</v>
      </c>
      <c r="J110" s="59">
        <v>2.0</v>
      </c>
      <c r="K110" s="59" t="s">
        <v>62</v>
      </c>
      <c r="L110" s="59" t="s">
        <v>63</v>
      </c>
      <c r="M110" s="59" t="s">
        <v>67</v>
      </c>
      <c r="N110" s="59" t="s">
        <v>95</v>
      </c>
      <c r="O110" s="58" t="s">
        <v>158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</row>
    <row r="111">
      <c r="A111" s="59" t="s">
        <v>67</v>
      </c>
      <c r="B111" s="51" t="s">
        <v>54</v>
      </c>
      <c r="C111" s="51" t="s">
        <v>37</v>
      </c>
      <c r="D111" s="60">
        <v>515000.0</v>
      </c>
      <c r="E111" s="59">
        <v>191.0</v>
      </c>
      <c r="F111" s="55">
        <f t="shared" si="1"/>
        <v>2696.335079</v>
      </c>
      <c r="G111" s="59">
        <v>155.0</v>
      </c>
      <c r="H111" s="55">
        <f t="shared" si="2"/>
        <v>3322.580645</v>
      </c>
      <c r="I111" s="59">
        <v>5.0</v>
      </c>
      <c r="J111" s="59">
        <v>3.0</v>
      </c>
      <c r="K111" s="59" t="s">
        <v>62</v>
      </c>
      <c r="L111" s="59" t="s">
        <v>63</v>
      </c>
      <c r="M111" s="59" t="s">
        <v>67</v>
      </c>
      <c r="N111" s="59" t="s">
        <v>95</v>
      </c>
      <c r="O111" s="58" t="s">
        <v>159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</row>
    <row r="112">
      <c r="A112" s="59" t="s">
        <v>67</v>
      </c>
      <c r="B112" s="51" t="s">
        <v>54</v>
      </c>
      <c r="C112" s="51" t="s">
        <v>37</v>
      </c>
      <c r="D112" s="60">
        <v>380000.0</v>
      </c>
      <c r="E112" s="59">
        <v>150.0</v>
      </c>
      <c r="F112" s="55">
        <f t="shared" si="1"/>
        <v>2533.333333</v>
      </c>
      <c r="G112" s="59">
        <v>114.17</v>
      </c>
      <c r="H112" s="55">
        <f t="shared" si="2"/>
        <v>3328.369975</v>
      </c>
      <c r="I112" s="59">
        <v>3.0</v>
      </c>
      <c r="J112" s="59">
        <v>2.0</v>
      </c>
      <c r="K112" s="59" t="s">
        <v>62</v>
      </c>
      <c r="L112" s="59" t="s">
        <v>63</v>
      </c>
      <c r="M112" s="59" t="s">
        <v>67</v>
      </c>
      <c r="N112" s="59" t="s">
        <v>65</v>
      </c>
      <c r="O112" s="58" t="s">
        <v>160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</row>
    <row r="113">
      <c r="A113" s="59" t="s">
        <v>67</v>
      </c>
      <c r="B113" s="51" t="s">
        <v>54</v>
      </c>
      <c r="C113" s="51" t="s">
        <v>37</v>
      </c>
      <c r="D113" s="60">
        <v>325000.0</v>
      </c>
      <c r="E113" s="59">
        <v>150.0</v>
      </c>
      <c r="F113" s="55">
        <f t="shared" si="1"/>
        <v>2166.666667</v>
      </c>
      <c r="G113" s="59">
        <v>111.2</v>
      </c>
      <c r="H113" s="55">
        <f t="shared" si="2"/>
        <v>2922.661871</v>
      </c>
      <c r="I113" s="59">
        <v>3.0</v>
      </c>
      <c r="J113" s="59">
        <v>2.0</v>
      </c>
      <c r="K113" s="59" t="s">
        <v>62</v>
      </c>
      <c r="L113" s="59" t="s">
        <v>63</v>
      </c>
      <c r="M113" s="59" t="s">
        <v>67</v>
      </c>
      <c r="N113" s="59" t="s">
        <v>65</v>
      </c>
      <c r="O113" s="58" t="s">
        <v>161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</row>
    <row r="114">
      <c r="A114" s="59" t="s">
        <v>67</v>
      </c>
      <c r="B114" s="51" t="s">
        <v>54</v>
      </c>
      <c r="C114" s="51" t="s">
        <v>37</v>
      </c>
      <c r="D114" s="60">
        <v>515000.0</v>
      </c>
      <c r="E114" s="59">
        <v>118.0</v>
      </c>
      <c r="F114" s="55">
        <f t="shared" si="1"/>
        <v>4364.40678</v>
      </c>
      <c r="G114" s="59">
        <v>101.0</v>
      </c>
      <c r="H114" s="55">
        <f t="shared" si="2"/>
        <v>5099.009901</v>
      </c>
      <c r="I114" s="59">
        <v>3.0</v>
      </c>
      <c r="J114" s="59">
        <v>2.0</v>
      </c>
      <c r="K114" s="59" t="s">
        <v>62</v>
      </c>
      <c r="L114" s="59" t="s">
        <v>63</v>
      </c>
      <c r="M114" s="59" t="s">
        <v>67</v>
      </c>
      <c r="N114" s="59" t="s">
        <v>95</v>
      </c>
      <c r="O114" s="58" t="s">
        <v>162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</row>
    <row r="115">
      <c r="A115" s="59" t="s">
        <v>67</v>
      </c>
      <c r="B115" s="51" t="s">
        <v>54</v>
      </c>
      <c r="C115" s="51" t="s">
        <v>37</v>
      </c>
      <c r="D115" s="60">
        <v>515000.0</v>
      </c>
      <c r="E115" s="59">
        <v>156.0</v>
      </c>
      <c r="F115" s="55">
        <f t="shared" si="1"/>
        <v>3301.282051</v>
      </c>
      <c r="G115" s="59">
        <v>132.0</v>
      </c>
      <c r="H115" s="55">
        <f t="shared" si="2"/>
        <v>3901.515152</v>
      </c>
      <c r="I115" s="59">
        <v>3.0</v>
      </c>
      <c r="J115" s="59">
        <v>2.0</v>
      </c>
      <c r="K115" s="59" t="s">
        <v>62</v>
      </c>
      <c r="L115" s="59" t="s">
        <v>63</v>
      </c>
      <c r="M115" s="59" t="s">
        <v>67</v>
      </c>
      <c r="N115" s="59" t="s">
        <v>95</v>
      </c>
      <c r="O115" s="58" t="s">
        <v>163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</row>
    <row r="116">
      <c r="A116" s="59" t="s">
        <v>61</v>
      </c>
      <c r="B116" s="51" t="s">
        <v>54</v>
      </c>
      <c r="C116" s="51" t="s">
        <v>37</v>
      </c>
      <c r="D116" s="60">
        <v>742000.0</v>
      </c>
      <c r="E116" s="59">
        <v>156.0</v>
      </c>
      <c r="F116" s="55">
        <f t="shared" si="1"/>
        <v>4756.410256</v>
      </c>
      <c r="G116" s="59">
        <v>128.0</v>
      </c>
      <c r="H116" s="55">
        <f t="shared" si="2"/>
        <v>5796.875</v>
      </c>
      <c r="I116" s="59">
        <v>3.0</v>
      </c>
      <c r="J116" s="59">
        <v>2.0</v>
      </c>
      <c r="K116" s="59" t="s">
        <v>62</v>
      </c>
      <c r="L116" s="59" t="s">
        <v>63</v>
      </c>
      <c r="M116" s="59" t="s">
        <v>64</v>
      </c>
      <c r="N116" s="59" t="s">
        <v>65</v>
      </c>
      <c r="O116" s="58" t="s">
        <v>164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</row>
    <row r="117">
      <c r="A117" s="59" t="s">
        <v>61</v>
      </c>
      <c r="B117" s="51" t="s">
        <v>54</v>
      </c>
      <c r="C117" s="51" t="s">
        <v>37</v>
      </c>
      <c r="D117" s="60">
        <v>540000.0</v>
      </c>
      <c r="E117" s="59">
        <v>180.0</v>
      </c>
      <c r="F117" s="55">
        <f t="shared" si="1"/>
        <v>3000</v>
      </c>
      <c r="G117" s="59">
        <v>168.0</v>
      </c>
      <c r="H117" s="55">
        <f t="shared" si="2"/>
        <v>3214.285714</v>
      </c>
      <c r="I117" s="59">
        <v>3.0</v>
      </c>
      <c r="J117" s="59">
        <v>2.0</v>
      </c>
      <c r="K117" s="59" t="s">
        <v>62</v>
      </c>
      <c r="L117" s="59" t="s">
        <v>63</v>
      </c>
      <c r="M117" s="59" t="s">
        <v>165</v>
      </c>
      <c r="N117" s="59" t="s">
        <v>65</v>
      </c>
      <c r="O117" s="58" t="s">
        <v>166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</row>
    <row r="118">
      <c r="A118" s="59" t="s">
        <v>61</v>
      </c>
      <c r="B118" s="51" t="s">
        <v>54</v>
      </c>
      <c r="C118" s="51" t="s">
        <v>37</v>
      </c>
      <c r="D118" s="60">
        <v>634000.0</v>
      </c>
      <c r="E118" s="59">
        <v>162.5</v>
      </c>
      <c r="F118" s="55">
        <f t="shared" si="1"/>
        <v>3901.538462</v>
      </c>
      <c r="G118" s="59">
        <v>133.4</v>
      </c>
      <c r="H118" s="55">
        <f t="shared" si="2"/>
        <v>4752.623688</v>
      </c>
      <c r="I118" s="59">
        <v>3.0</v>
      </c>
      <c r="J118" s="59">
        <v>2.0</v>
      </c>
      <c r="K118" s="59" t="s">
        <v>62</v>
      </c>
      <c r="L118" s="59" t="s">
        <v>63</v>
      </c>
      <c r="M118" s="59" t="s">
        <v>64</v>
      </c>
      <c r="N118" s="59" t="s">
        <v>65</v>
      </c>
      <c r="O118" s="58" t="s">
        <v>167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</row>
    <row r="119">
      <c r="A119" s="50" t="s">
        <v>168</v>
      </c>
      <c r="B119" s="51" t="s">
        <v>54</v>
      </c>
      <c r="C119" s="61" t="s">
        <v>37</v>
      </c>
      <c r="D119" s="62">
        <v>220000.0</v>
      </c>
      <c r="E119" s="50">
        <v>132.0</v>
      </c>
      <c r="F119" s="55">
        <f t="shared" si="1"/>
        <v>1666.666667</v>
      </c>
      <c r="G119" s="50">
        <v>115.0</v>
      </c>
      <c r="H119" s="55">
        <f t="shared" si="2"/>
        <v>1913.043478</v>
      </c>
      <c r="I119" s="50">
        <v>3.0</v>
      </c>
      <c r="J119" s="50">
        <v>3.0</v>
      </c>
      <c r="K119" s="50" t="s">
        <v>55</v>
      </c>
      <c r="L119" s="50" t="s">
        <v>63</v>
      </c>
      <c r="M119" s="56" t="s">
        <v>169</v>
      </c>
      <c r="N119" s="57" t="s">
        <v>65</v>
      </c>
      <c r="O119" s="58" t="s">
        <v>170</v>
      </c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</row>
    <row r="120">
      <c r="A120" s="50" t="s">
        <v>168</v>
      </c>
      <c r="B120" s="51" t="s">
        <v>54</v>
      </c>
      <c r="C120" s="61" t="s">
        <v>37</v>
      </c>
      <c r="D120" s="62">
        <v>210000.0</v>
      </c>
      <c r="E120" s="50">
        <v>132.0</v>
      </c>
      <c r="F120" s="55">
        <f t="shared" si="1"/>
        <v>1590.909091</v>
      </c>
      <c r="G120" s="50">
        <v>115.0</v>
      </c>
      <c r="H120" s="55">
        <f t="shared" si="2"/>
        <v>1826.086957</v>
      </c>
      <c r="I120" s="50">
        <v>3.0</v>
      </c>
      <c r="J120" s="50">
        <v>3.0</v>
      </c>
      <c r="K120" s="50" t="s">
        <v>55</v>
      </c>
      <c r="L120" s="50" t="s">
        <v>63</v>
      </c>
      <c r="M120" s="56" t="s">
        <v>169</v>
      </c>
      <c r="N120" s="57" t="s">
        <v>65</v>
      </c>
      <c r="O120" s="58" t="s">
        <v>171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</row>
    <row r="121">
      <c r="A121" s="50" t="s">
        <v>168</v>
      </c>
      <c r="B121" s="51" t="s">
        <v>54</v>
      </c>
      <c r="C121" s="61" t="s">
        <v>37</v>
      </c>
      <c r="D121" s="62">
        <v>225000.0</v>
      </c>
      <c r="E121" s="50">
        <v>134.0</v>
      </c>
      <c r="F121" s="55">
        <f t="shared" si="1"/>
        <v>1679.104478</v>
      </c>
      <c r="G121" s="50">
        <v>117.0</v>
      </c>
      <c r="H121" s="55">
        <f t="shared" si="2"/>
        <v>1923.076923</v>
      </c>
      <c r="I121" s="50">
        <v>3.0</v>
      </c>
      <c r="J121" s="50">
        <v>3.0</v>
      </c>
      <c r="K121" s="50" t="s">
        <v>55</v>
      </c>
      <c r="L121" s="50" t="s">
        <v>63</v>
      </c>
      <c r="M121" s="56" t="s">
        <v>169</v>
      </c>
      <c r="N121" s="57" t="s">
        <v>65</v>
      </c>
      <c r="O121" s="58" t="s">
        <v>172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</row>
    <row r="122">
      <c r="A122" s="50" t="s">
        <v>168</v>
      </c>
      <c r="B122" s="51" t="s">
        <v>54</v>
      </c>
      <c r="C122" s="61" t="s">
        <v>37</v>
      </c>
      <c r="D122" s="62">
        <v>215000.0</v>
      </c>
      <c r="E122" s="50">
        <v>128.0</v>
      </c>
      <c r="F122" s="55">
        <f t="shared" si="1"/>
        <v>1679.6875</v>
      </c>
      <c r="G122" s="50">
        <v>111.0</v>
      </c>
      <c r="H122" s="55">
        <f t="shared" si="2"/>
        <v>1936.936937</v>
      </c>
      <c r="I122" s="50">
        <v>3.0</v>
      </c>
      <c r="J122" s="50">
        <v>3.0</v>
      </c>
      <c r="K122" s="50" t="s">
        <v>55</v>
      </c>
      <c r="L122" s="50" t="s">
        <v>63</v>
      </c>
      <c r="M122" s="56" t="s">
        <v>169</v>
      </c>
      <c r="N122" s="57" t="s">
        <v>65</v>
      </c>
      <c r="O122" s="58" t="s">
        <v>173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</row>
    <row r="123">
      <c r="A123" s="63" t="s">
        <v>174</v>
      </c>
      <c r="B123" s="81" t="s">
        <v>175</v>
      </c>
      <c r="C123" s="68" t="s">
        <v>37</v>
      </c>
      <c r="D123" s="82">
        <v>572000.0</v>
      </c>
      <c r="E123" s="66">
        <v>140.0</v>
      </c>
      <c r="F123" s="83">
        <f t="shared" si="1"/>
        <v>4085.714286</v>
      </c>
      <c r="G123" s="63">
        <v>130.0</v>
      </c>
      <c r="H123" s="83">
        <f t="shared" si="2"/>
        <v>4400</v>
      </c>
      <c r="I123" s="63">
        <v>3.0</v>
      </c>
      <c r="J123" s="63">
        <v>3.0</v>
      </c>
      <c r="K123" s="63" t="s">
        <v>62</v>
      </c>
      <c r="L123" s="57" t="s">
        <v>126</v>
      </c>
      <c r="M123" s="57" t="s">
        <v>78</v>
      </c>
      <c r="N123" s="63" t="s">
        <v>95</v>
      </c>
      <c r="O123" s="58" t="s">
        <v>176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</row>
    <row r="124">
      <c r="A124" s="63" t="s">
        <v>174</v>
      </c>
      <c r="B124" s="81" t="s">
        <v>175</v>
      </c>
      <c r="C124" s="68" t="s">
        <v>37</v>
      </c>
      <c r="D124" s="82">
        <v>572000.0</v>
      </c>
      <c r="E124" s="66">
        <v>140.0</v>
      </c>
      <c r="F124" s="83">
        <f t="shared" si="1"/>
        <v>4085.714286</v>
      </c>
      <c r="G124" s="63">
        <v>130.0</v>
      </c>
      <c r="H124" s="83">
        <f t="shared" si="2"/>
        <v>4400</v>
      </c>
      <c r="I124" s="63">
        <v>3.0</v>
      </c>
      <c r="J124" s="63">
        <v>3.0</v>
      </c>
      <c r="K124" s="63" t="s">
        <v>62</v>
      </c>
      <c r="L124" s="57" t="s">
        <v>126</v>
      </c>
      <c r="M124" s="57" t="s">
        <v>78</v>
      </c>
      <c r="N124" s="63" t="s">
        <v>95</v>
      </c>
      <c r="O124" s="58" t="s">
        <v>176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</row>
    <row r="125">
      <c r="A125" s="63" t="s">
        <v>174</v>
      </c>
      <c r="B125" s="81" t="s">
        <v>175</v>
      </c>
      <c r="C125" s="68" t="s">
        <v>37</v>
      </c>
      <c r="D125" s="82">
        <v>607000.0</v>
      </c>
      <c r="E125" s="66">
        <v>155.0</v>
      </c>
      <c r="F125" s="83">
        <f t="shared" si="1"/>
        <v>3916.129032</v>
      </c>
      <c r="G125" s="63">
        <v>170.0</v>
      </c>
      <c r="H125" s="83">
        <f t="shared" si="2"/>
        <v>3570.588235</v>
      </c>
      <c r="I125" s="63">
        <v>3.0</v>
      </c>
      <c r="J125" s="63">
        <v>3.0</v>
      </c>
      <c r="K125" s="63" t="s">
        <v>62</v>
      </c>
      <c r="L125" s="57" t="s">
        <v>126</v>
      </c>
      <c r="M125" s="57" t="s">
        <v>78</v>
      </c>
      <c r="N125" s="63" t="s">
        <v>95</v>
      </c>
      <c r="O125" s="58" t="s">
        <v>176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</row>
    <row r="126">
      <c r="A126" s="63" t="s">
        <v>174</v>
      </c>
      <c r="B126" s="81" t="s">
        <v>175</v>
      </c>
      <c r="C126" s="68" t="s">
        <v>37</v>
      </c>
      <c r="D126" s="82">
        <v>607000.0</v>
      </c>
      <c r="E126" s="66">
        <v>155.0</v>
      </c>
      <c r="F126" s="83">
        <f t="shared" si="1"/>
        <v>3916.129032</v>
      </c>
      <c r="G126" s="63">
        <v>170.0</v>
      </c>
      <c r="H126" s="83">
        <f t="shared" si="2"/>
        <v>3570.588235</v>
      </c>
      <c r="I126" s="63">
        <v>3.0</v>
      </c>
      <c r="J126" s="63">
        <v>3.0</v>
      </c>
      <c r="K126" s="63" t="s">
        <v>62</v>
      </c>
      <c r="L126" s="57" t="s">
        <v>126</v>
      </c>
      <c r="M126" s="57" t="s">
        <v>78</v>
      </c>
      <c r="N126" s="63" t="s">
        <v>95</v>
      </c>
      <c r="O126" s="58" t="s">
        <v>176</v>
      </c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</row>
    <row r="127">
      <c r="A127" s="63" t="s">
        <v>174</v>
      </c>
      <c r="B127" s="81" t="s">
        <v>175</v>
      </c>
      <c r="C127" s="68" t="s">
        <v>37</v>
      </c>
      <c r="D127" s="82">
        <v>607000.0</v>
      </c>
      <c r="E127" s="66">
        <v>155.0</v>
      </c>
      <c r="F127" s="83">
        <f t="shared" si="1"/>
        <v>3916.129032</v>
      </c>
      <c r="G127" s="63">
        <v>170.0</v>
      </c>
      <c r="H127" s="83">
        <f t="shared" si="2"/>
        <v>3570.588235</v>
      </c>
      <c r="I127" s="63">
        <v>3.0</v>
      </c>
      <c r="J127" s="63">
        <v>3.0</v>
      </c>
      <c r="K127" s="63" t="s">
        <v>62</v>
      </c>
      <c r="L127" s="57" t="s">
        <v>126</v>
      </c>
      <c r="M127" s="57" t="s">
        <v>78</v>
      </c>
      <c r="N127" s="63" t="s">
        <v>95</v>
      </c>
      <c r="O127" s="58" t="s">
        <v>176</v>
      </c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</row>
    <row r="128">
      <c r="A128" s="63" t="s">
        <v>174</v>
      </c>
      <c r="B128" s="81" t="s">
        <v>175</v>
      </c>
      <c r="C128" s="68" t="s">
        <v>37</v>
      </c>
      <c r="D128" s="82">
        <v>607000.0</v>
      </c>
      <c r="E128" s="66">
        <v>155.0</v>
      </c>
      <c r="F128" s="83">
        <f t="shared" si="1"/>
        <v>3916.129032</v>
      </c>
      <c r="G128" s="63">
        <v>170.0</v>
      </c>
      <c r="H128" s="83">
        <f t="shared" si="2"/>
        <v>3570.588235</v>
      </c>
      <c r="I128" s="63">
        <v>3.0</v>
      </c>
      <c r="J128" s="63">
        <v>3.0</v>
      </c>
      <c r="K128" s="63" t="s">
        <v>62</v>
      </c>
      <c r="L128" s="57" t="s">
        <v>126</v>
      </c>
      <c r="M128" s="57" t="s">
        <v>78</v>
      </c>
      <c r="N128" s="63" t="s">
        <v>95</v>
      </c>
      <c r="O128" s="58" t="s">
        <v>176</v>
      </c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</row>
    <row r="129">
      <c r="A129" s="63" t="s">
        <v>174</v>
      </c>
      <c r="B129" s="81" t="s">
        <v>175</v>
      </c>
      <c r="C129" s="68" t="s">
        <v>37</v>
      </c>
      <c r="D129" s="82">
        <v>607000.0</v>
      </c>
      <c r="E129" s="66">
        <v>155.0</v>
      </c>
      <c r="F129" s="83">
        <f t="shared" si="1"/>
        <v>3916.129032</v>
      </c>
      <c r="G129" s="63">
        <v>170.0</v>
      </c>
      <c r="H129" s="83">
        <f t="shared" si="2"/>
        <v>3570.588235</v>
      </c>
      <c r="I129" s="63">
        <v>3.0</v>
      </c>
      <c r="J129" s="63">
        <v>3.0</v>
      </c>
      <c r="K129" s="63" t="s">
        <v>62</v>
      </c>
      <c r="L129" s="57" t="s">
        <v>126</v>
      </c>
      <c r="M129" s="57" t="s">
        <v>78</v>
      </c>
      <c r="N129" s="63" t="s">
        <v>95</v>
      </c>
      <c r="O129" s="58" t="s">
        <v>176</v>
      </c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</row>
    <row r="130">
      <c r="A130" s="63" t="s">
        <v>75</v>
      </c>
      <c r="B130" s="64" t="s">
        <v>76</v>
      </c>
      <c r="C130" s="73" t="s">
        <v>37</v>
      </c>
      <c r="D130" s="69">
        <v>585000.0</v>
      </c>
      <c r="E130" s="63">
        <v>320.0</v>
      </c>
      <c r="F130" s="55">
        <f t="shared" si="1"/>
        <v>1828.125</v>
      </c>
      <c r="G130" s="63">
        <v>308.0</v>
      </c>
      <c r="H130" s="55">
        <f t="shared" si="2"/>
        <v>1899.350649</v>
      </c>
      <c r="I130" s="63">
        <v>3.0</v>
      </c>
      <c r="J130" s="63">
        <v>4.0</v>
      </c>
      <c r="K130" s="63" t="s">
        <v>77</v>
      </c>
      <c r="L130" s="63" t="s">
        <v>56</v>
      </c>
      <c r="M130" s="57" t="s">
        <v>78</v>
      </c>
      <c r="N130" s="57" t="s">
        <v>177</v>
      </c>
      <c r="O130" s="67" t="s">
        <v>178</v>
      </c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</row>
    <row r="131">
      <c r="A131" s="63" t="s">
        <v>75</v>
      </c>
      <c r="B131" s="64" t="s">
        <v>76</v>
      </c>
      <c r="C131" s="73" t="s">
        <v>37</v>
      </c>
      <c r="D131" s="69">
        <v>585000.0</v>
      </c>
      <c r="E131" s="63">
        <v>320.0</v>
      </c>
      <c r="F131" s="55">
        <f t="shared" si="1"/>
        <v>1828.125</v>
      </c>
      <c r="G131" s="63">
        <v>308.0</v>
      </c>
      <c r="H131" s="55">
        <f t="shared" si="2"/>
        <v>1899.350649</v>
      </c>
      <c r="I131" s="63">
        <v>3.0</v>
      </c>
      <c r="J131" s="63">
        <v>4.0</v>
      </c>
      <c r="K131" s="63" t="s">
        <v>77</v>
      </c>
      <c r="L131" s="63" t="s">
        <v>56</v>
      </c>
      <c r="M131" s="57" t="s">
        <v>78</v>
      </c>
      <c r="N131" s="57" t="s">
        <v>177</v>
      </c>
      <c r="O131" s="67" t="s">
        <v>178</v>
      </c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</row>
    <row r="132">
      <c r="A132" s="63" t="s">
        <v>75</v>
      </c>
      <c r="B132" s="64" t="s">
        <v>76</v>
      </c>
      <c r="C132" s="73" t="s">
        <v>37</v>
      </c>
      <c r="D132" s="69">
        <v>585000.0</v>
      </c>
      <c r="E132" s="63">
        <v>320.0</v>
      </c>
      <c r="F132" s="55">
        <f t="shared" si="1"/>
        <v>1828.125</v>
      </c>
      <c r="G132" s="63">
        <v>308.0</v>
      </c>
      <c r="H132" s="55">
        <f t="shared" si="2"/>
        <v>1899.350649</v>
      </c>
      <c r="I132" s="63">
        <v>3.0</v>
      </c>
      <c r="J132" s="63">
        <v>4.0</v>
      </c>
      <c r="K132" s="63" t="s">
        <v>77</v>
      </c>
      <c r="L132" s="63" t="s">
        <v>56</v>
      </c>
      <c r="M132" s="57" t="s">
        <v>78</v>
      </c>
      <c r="N132" s="57" t="s">
        <v>177</v>
      </c>
      <c r="O132" s="67" t="s">
        <v>178</v>
      </c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</row>
    <row r="133">
      <c r="A133" s="63" t="s">
        <v>75</v>
      </c>
      <c r="B133" s="64" t="s">
        <v>76</v>
      </c>
      <c r="C133" s="73" t="s">
        <v>37</v>
      </c>
      <c r="D133" s="69">
        <v>585000.0</v>
      </c>
      <c r="E133" s="63">
        <v>320.0</v>
      </c>
      <c r="F133" s="55">
        <f t="shared" si="1"/>
        <v>1828.125</v>
      </c>
      <c r="G133" s="63">
        <v>308.0</v>
      </c>
      <c r="H133" s="55">
        <f t="shared" si="2"/>
        <v>1899.350649</v>
      </c>
      <c r="I133" s="63">
        <v>3.0</v>
      </c>
      <c r="J133" s="63">
        <v>4.0</v>
      </c>
      <c r="K133" s="63" t="s">
        <v>77</v>
      </c>
      <c r="L133" s="63" t="s">
        <v>56</v>
      </c>
      <c r="M133" s="57" t="s">
        <v>78</v>
      </c>
      <c r="N133" s="57" t="s">
        <v>177</v>
      </c>
      <c r="O133" s="67" t="s">
        <v>178</v>
      </c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</row>
    <row r="134">
      <c r="A134" s="63" t="s">
        <v>75</v>
      </c>
      <c r="B134" s="64" t="s">
        <v>76</v>
      </c>
      <c r="C134" s="73" t="s">
        <v>37</v>
      </c>
      <c r="D134" s="69">
        <v>585000.0</v>
      </c>
      <c r="E134" s="63">
        <v>320.0</v>
      </c>
      <c r="F134" s="55">
        <f t="shared" si="1"/>
        <v>1828.125</v>
      </c>
      <c r="G134" s="63">
        <v>308.0</v>
      </c>
      <c r="H134" s="55">
        <f t="shared" si="2"/>
        <v>1899.350649</v>
      </c>
      <c r="I134" s="63">
        <v>3.0</v>
      </c>
      <c r="J134" s="63">
        <v>4.0</v>
      </c>
      <c r="K134" s="63" t="s">
        <v>77</v>
      </c>
      <c r="L134" s="63" t="s">
        <v>56</v>
      </c>
      <c r="M134" s="57" t="s">
        <v>78</v>
      </c>
      <c r="N134" s="57" t="s">
        <v>177</v>
      </c>
      <c r="O134" s="67" t="s">
        <v>178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</row>
    <row r="135">
      <c r="A135" s="63" t="s">
        <v>75</v>
      </c>
      <c r="B135" s="64" t="s">
        <v>76</v>
      </c>
      <c r="C135" s="68" t="s">
        <v>37</v>
      </c>
      <c r="D135" s="69">
        <v>340000.0</v>
      </c>
      <c r="E135" s="63">
        <v>480.0</v>
      </c>
      <c r="F135" s="55">
        <f t="shared" si="1"/>
        <v>708.3333333</v>
      </c>
      <c r="G135" s="63">
        <v>467.0</v>
      </c>
      <c r="H135" s="55">
        <f t="shared" si="2"/>
        <v>728.0513919</v>
      </c>
      <c r="I135" s="63">
        <v>3.0</v>
      </c>
      <c r="J135" s="63">
        <v>4.0</v>
      </c>
      <c r="K135" s="63" t="s">
        <v>77</v>
      </c>
      <c r="L135" s="63" t="s">
        <v>56</v>
      </c>
      <c r="M135" s="57" t="s">
        <v>78</v>
      </c>
      <c r="N135" s="63" t="s">
        <v>79</v>
      </c>
      <c r="O135" s="58" t="s">
        <v>179</v>
      </c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</row>
    <row r="136">
      <c r="A136" s="59"/>
      <c r="B136" s="51" t="s">
        <v>54</v>
      </c>
      <c r="C136" s="51" t="s">
        <v>37</v>
      </c>
      <c r="D136" s="60">
        <v>230000.0</v>
      </c>
      <c r="E136" s="59">
        <v>90.0</v>
      </c>
      <c r="F136" s="55">
        <f t="shared" si="1"/>
        <v>2555.555556</v>
      </c>
      <c r="G136" s="59">
        <v>90.0</v>
      </c>
      <c r="H136" s="55">
        <f t="shared" si="2"/>
        <v>2555.555556</v>
      </c>
      <c r="I136" s="59">
        <v>2.0</v>
      </c>
      <c r="J136" s="59">
        <v>1.0</v>
      </c>
      <c r="K136" s="59" t="s">
        <v>77</v>
      </c>
      <c r="L136" s="59" t="s">
        <v>56</v>
      </c>
      <c r="M136" s="59" t="s">
        <v>84</v>
      </c>
      <c r="N136" s="49"/>
      <c r="O136" s="58" t="s">
        <v>180</v>
      </c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</row>
    <row r="137">
      <c r="A137" s="59"/>
      <c r="B137" s="64" t="s">
        <v>76</v>
      </c>
      <c r="C137" s="51" t="s">
        <v>37</v>
      </c>
      <c r="D137" s="72">
        <v>690000.0</v>
      </c>
      <c r="E137" s="59">
        <v>153.0</v>
      </c>
      <c r="F137" s="55">
        <f t="shared" si="1"/>
        <v>4509.803922</v>
      </c>
      <c r="G137" s="59">
        <v>136.0</v>
      </c>
      <c r="H137" s="55">
        <f t="shared" si="2"/>
        <v>5073.529412</v>
      </c>
      <c r="I137" s="59">
        <v>3.0</v>
      </c>
      <c r="J137" s="59">
        <v>2.0</v>
      </c>
      <c r="K137" s="59" t="s">
        <v>77</v>
      </c>
      <c r="L137" s="59" t="s">
        <v>126</v>
      </c>
      <c r="M137" s="59" t="s">
        <v>92</v>
      </c>
      <c r="N137" s="49"/>
      <c r="O137" s="58" t="s">
        <v>181</v>
      </c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</row>
    <row r="138">
      <c r="A138" s="59" t="s">
        <v>182</v>
      </c>
      <c r="B138" s="64" t="s">
        <v>76</v>
      </c>
      <c r="C138" s="51" t="s">
        <v>37</v>
      </c>
      <c r="D138" s="72">
        <v>625000.0</v>
      </c>
      <c r="E138" s="59">
        <v>227.0</v>
      </c>
      <c r="F138" s="55">
        <f t="shared" si="1"/>
        <v>2753.303965</v>
      </c>
      <c r="G138" s="59">
        <v>198.0</v>
      </c>
      <c r="H138" s="55">
        <f t="shared" si="2"/>
        <v>3156.565657</v>
      </c>
      <c r="I138" s="59">
        <v>3.0</v>
      </c>
      <c r="J138" s="59">
        <v>3.0</v>
      </c>
      <c r="K138" s="59" t="s">
        <v>55</v>
      </c>
      <c r="L138" s="59" t="s">
        <v>126</v>
      </c>
      <c r="M138" s="59" t="s">
        <v>92</v>
      </c>
      <c r="N138" s="49"/>
      <c r="O138" s="58" t="s">
        <v>183</v>
      </c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</row>
    <row r="139">
      <c r="A139" s="59"/>
      <c r="B139" s="64" t="s">
        <v>76</v>
      </c>
      <c r="C139" s="51" t="s">
        <v>37</v>
      </c>
      <c r="D139" s="72">
        <v>595000.0</v>
      </c>
      <c r="E139" s="59">
        <v>415.0</v>
      </c>
      <c r="F139" s="55">
        <f t="shared" si="1"/>
        <v>1433.73494</v>
      </c>
      <c r="G139" s="59">
        <v>355.0</v>
      </c>
      <c r="H139" s="55">
        <f t="shared" si="2"/>
        <v>1676.056338</v>
      </c>
      <c r="I139" s="59">
        <v>3.0</v>
      </c>
      <c r="J139" s="59">
        <v>4.0</v>
      </c>
      <c r="K139" s="59" t="s">
        <v>77</v>
      </c>
      <c r="L139" s="70" t="s">
        <v>126</v>
      </c>
      <c r="M139" s="70" t="s">
        <v>92</v>
      </c>
      <c r="N139" s="49"/>
      <c r="O139" s="58" t="s">
        <v>184</v>
      </c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</row>
    <row r="140">
      <c r="A140" s="70"/>
      <c r="B140" s="64" t="s">
        <v>76</v>
      </c>
      <c r="C140" s="64" t="s">
        <v>37</v>
      </c>
      <c r="D140" s="72">
        <v>475000.0</v>
      </c>
      <c r="E140" s="70">
        <v>220.0</v>
      </c>
      <c r="F140" s="55">
        <f t="shared" si="1"/>
        <v>2159.090909</v>
      </c>
      <c r="G140" s="70">
        <v>166.0</v>
      </c>
      <c r="H140" s="55">
        <f t="shared" si="2"/>
        <v>2861.445783</v>
      </c>
      <c r="I140" s="70">
        <v>3.0</v>
      </c>
      <c r="J140" s="70">
        <v>2.0</v>
      </c>
      <c r="K140" s="70" t="s">
        <v>77</v>
      </c>
      <c r="L140" s="70" t="s">
        <v>126</v>
      </c>
      <c r="M140" s="70" t="s">
        <v>92</v>
      </c>
      <c r="N140" s="49"/>
      <c r="O140" s="58" t="s">
        <v>185</v>
      </c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</row>
    <row r="141">
      <c r="A141" s="70"/>
      <c r="B141" s="64" t="s">
        <v>76</v>
      </c>
      <c r="C141" s="64" t="s">
        <v>37</v>
      </c>
      <c r="D141" s="72">
        <v>399000.0</v>
      </c>
      <c r="E141" s="70">
        <v>262.0</v>
      </c>
      <c r="F141" s="55">
        <f t="shared" si="1"/>
        <v>1522.900763</v>
      </c>
      <c r="G141" s="70">
        <v>220.0</v>
      </c>
      <c r="H141" s="55">
        <f t="shared" si="2"/>
        <v>1813.636364</v>
      </c>
      <c r="I141" s="70">
        <v>3.0</v>
      </c>
      <c r="J141" s="70">
        <v>3.0</v>
      </c>
      <c r="K141" s="70" t="s">
        <v>62</v>
      </c>
      <c r="L141" s="70" t="s">
        <v>126</v>
      </c>
      <c r="M141" s="70" t="s">
        <v>92</v>
      </c>
      <c r="N141" s="49"/>
      <c r="O141" s="58" t="s">
        <v>186</v>
      </c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</row>
    <row r="142">
      <c r="A142" s="70" t="s">
        <v>187</v>
      </c>
      <c r="B142" s="64" t="s">
        <v>76</v>
      </c>
      <c r="C142" s="64" t="s">
        <v>37</v>
      </c>
      <c r="D142" s="72">
        <v>690000.0</v>
      </c>
      <c r="E142" s="59">
        <v>244.15</v>
      </c>
      <c r="F142" s="55">
        <f t="shared" si="1"/>
        <v>2826.131477</v>
      </c>
      <c r="G142" s="70">
        <v>108.0</v>
      </c>
      <c r="H142" s="55">
        <f t="shared" si="2"/>
        <v>6388.888889</v>
      </c>
      <c r="I142" s="70">
        <v>3.0</v>
      </c>
      <c r="J142" s="70">
        <v>3.0</v>
      </c>
      <c r="K142" s="70" t="s">
        <v>55</v>
      </c>
      <c r="L142" s="70" t="s">
        <v>126</v>
      </c>
      <c r="M142" s="70" t="s">
        <v>92</v>
      </c>
      <c r="N142" s="49"/>
      <c r="O142" s="58" t="s">
        <v>188</v>
      </c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</row>
    <row r="143">
      <c r="A143" s="70"/>
      <c r="B143" s="64" t="s">
        <v>76</v>
      </c>
      <c r="C143" s="64" t="s">
        <v>37</v>
      </c>
      <c r="D143" s="72">
        <v>545000.0</v>
      </c>
      <c r="E143" s="70">
        <v>184.0</v>
      </c>
      <c r="F143" s="55">
        <f t="shared" si="1"/>
        <v>2961.956522</v>
      </c>
      <c r="G143" s="70">
        <v>162.0</v>
      </c>
      <c r="H143" s="55">
        <f t="shared" si="2"/>
        <v>3364.197531</v>
      </c>
      <c r="I143" s="70">
        <v>3.0</v>
      </c>
      <c r="J143" s="70">
        <v>2.0</v>
      </c>
      <c r="K143" s="70" t="s">
        <v>62</v>
      </c>
      <c r="L143" s="70" t="s">
        <v>56</v>
      </c>
      <c r="M143" s="70" t="s">
        <v>189</v>
      </c>
      <c r="N143" s="49"/>
      <c r="O143" s="58" t="s">
        <v>190</v>
      </c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</row>
    <row r="144">
      <c r="A144" s="70"/>
      <c r="B144" s="64" t="s">
        <v>76</v>
      </c>
      <c r="C144" s="64" t="s">
        <v>37</v>
      </c>
      <c r="D144" s="72">
        <v>375000.0</v>
      </c>
      <c r="E144" s="70">
        <v>175.0</v>
      </c>
      <c r="F144" s="55">
        <f t="shared" si="1"/>
        <v>2142.857143</v>
      </c>
      <c r="G144" s="70">
        <v>131.95</v>
      </c>
      <c r="H144" s="55">
        <f t="shared" si="2"/>
        <v>2841.985601</v>
      </c>
      <c r="I144" s="70">
        <v>3.0</v>
      </c>
      <c r="J144" s="70">
        <v>3.0</v>
      </c>
      <c r="K144" s="70" t="s">
        <v>55</v>
      </c>
      <c r="L144" s="70" t="s">
        <v>56</v>
      </c>
      <c r="M144" s="70" t="s">
        <v>191</v>
      </c>
      <c r="N144" s="49"/>
      <c r="O144" s="58" t="s">
        <v>192</v>
      </c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</row>
    <row r="145">
      <c r="A145" s="70"/>
      <c r="B145" s="64" t="s">
        <v>76</v>
      </c>
      <c r="C145" s="64" t="s">
        <v>37</v>
      </c>
      <c r="D145" s="72">
        <v>570000.0</v>
      </c>
      <c r="E145" s="70">
        <v>160.0</v>
      </c>
      <c r="F145" s="55">
        <f t="shared" si="1"/>
        <v>3562.5</v>
      </c>
      <c r="G145" s="70">
        <v>103.0</v>
      </c>
      <c r="H145" s="55">
        <f t="shared" si="2"/>
        <v>5533.980583</v>
      </c>
      <c r="I145" s="70">
        <v>3.0</v>
      </c>
      <c r="J145" s="70">
        <v>2.0</v>
      </c>
      <c r="K145" s="70" t="s">
        <v>77</v>
      </c>
      <c r="L145" s="70" t="s">
        <v>126</v>
      </c>
      <c r="M145" s="70" t="s">
        <v>92</v>
      </c>
      <c r="N145" s="49"/>
      <c r="O145" s="58" t="s">
        <v>193</v>
      </c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</row>
    <row r="146">
      <c r="A146" s="59"/>
      <c r="B146" s="64" t="s">
        <v>76</v>
      </c>
      <c r="C146" s="51" t="s">
        <v>37</v>
      </c>
      <c r="D146" s="72">
        <v>665000.0</v>
      </c>
      <c r="E146" s="59">
        <v>160.0</v>
      </c>
      <c r="F146" s="55">
        <f t="shared" si="1"/>
        <v>4156.25</v>
      </c>
      <c r="G146" s="59">
        <v>155.0</v>
      </c>
      <c r="H146" s="55">
        <f t="shared" si="2"/>
        <v>4290.322581</v>
      </c>
      <c r="I146" s="59">
        <v>3.0</v>
      </c>
      <c r="J146" s="59">
        <v>3.0</v>
      </c>
      <c r="K146" s="59" t="s">
        <v>77</v>
      </c>
      <c r="L146" s="70" t="s">
        <v>126</v>
      </c>
      <c r="M146" s="70" t="s">
        <v>92</v>
      </c>
      <c r="N146" s="49"/>
      <c r="O146" s="58" t="s">
        <v>194</v>
      </c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</row>
    <row r="147">
      <c r="A147" s="59"/>
      <c r="B147" s="64" t="s">
        <v>76</v>
      </c>
      <c r="C147" s="51" t="s">
        <v>37</v>
      </c>
      <c r="D147" s="72">
        <v>450000.0</v>
      </c>
      <c r="E147" s="59">
        <v>136.0</v>
      </c>
      <c r="F147" s="55">
        <f t="shared" si="1"/>
        <v>3308.823529</v>
      </c>
      <c r="G147" s="59">
        <v>85.0</v>
      </c>
      <c r="H147" s="55">
        <f t="shared" si="2"/>
        <v>5294.117647</v>
      </c>
      <c r="I147" s="59">
        <v>3.0</v>
      </c>
      <c r="J147" s="59">
        <v>2.0</v>
      </c>
      <c r="K147" s="59" t="s">
        <v>55</v>
      </c>
      <c r="L147" s="70" t="s">
        <v>126</v>
      </c>
      <c r="M147" s="70" t="s">
        <v>92</v>
      </c>
      <c r="N147" s="49"/>
      <c r="O147" s="58" t="s">
        <v>195</v>
      </c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</row>
    <row r="148">
      <c r="A148" s="59"/>
      <c r="B148" s="64" t="s">
        <v>76</v>
      </c>
      <c r="C148" s="51" t="s">
        <v>37</v>
      </c>
      <c r="D148" s="72">
        <v>645000.0</v>
      </c>
      <c r="E148" s="59">
        <v>167.62</v>
      </c>
      <c r="F148" s="55">
        <f t="shared" si="1"/>
        <v>3847.9895</v>
      </c>
      <c r="G148" s="59">
        <v>127.0</v>
      </c>
      <c r="H148" s="55">
        <f t="shared" si="2"/>
        <v>5078.740157</v>
      </c>
      <c r="I148" s="59">
        <v>3.0</v>
      </c>
      <c r="J148" s="59">
        <v>3.0</v>
      </c>
      <c r="K148" s="59" t="s">
        <v>55</v>
      </c>
      <c r="L148" s="70" t="s">
        <v>126</v>
      </c>
      <c r="M148" s="70" t="s">
        <v>92</v>
      </c>
      <c r="N148" s="49"/>
      <c r="O148" s="58" t="s">
        <v>196</v>
      </c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</row>
    <row r="149">
      <c r="A149" s="59"/>
      <c r="B149" s="64" t="s">
        <v>76</v>
      </c>
      <c r="C149" s="51" t="s">
        <v>37</v>
      </c>
      <c r="D149" s="72">
        <v>625000.0</v>
      </c>
      <c r="E149" s="59">
        <v>256.0</v>
      </c>
      <c r="F149" s="55">
        <f t="shared" si="1"/>
        <v>2441.40625</v>
      </c>
      <c r="G149" s="59">
        <v>192.0</v>
      </c>
      <c r="H149" s="55">
        <f t="shared" si="2"/>
        <v>3255.208333</v>
      </c>
      <c r="I149" s="59">
        <v>3.0</v>
      </c>
      <c r="J149" s="59">
        <v>2.0</v>
      </c>
      <c r="K149" s="59" t="s">
        <v>77</v>
      </c>
      <c r="L149" s="59" t="s">
        <v>63</v>
      </c>
      <c r="M149" s="70" t="s">
        <v>92</v>
      </c>
      <c r="N149" s="49"/>
      <c r="O149" s="58" t="s">
        <v>197</v>
      </c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</row>
    <row r="150">
      <c r="A150" s="59"/>
      <c r="B150" s="64" t="s">
        <v>76</v>
      </c>
      <c r="C150" s="51" t="s">
        <v>37</v>
      </c>
      <c r="D150" s="72">
        <v>580000.0</v>
      </c>
      <c r="E150" s="59">
        <v>130.0</v>
      </c>
      <c r="F150" s="55">
        <f t="shared" si="1"/>
        <v>4461.538462</v>
      </c>
      <c r="G150" s="59">
        <v>117.0</v>
      </c>
      <c r="H150" s="55">
        <f t="shared" si="2"/>
        <v>4957.264957</v>
      </c>
      <c r="I150" s="59">
        <v>3.0</v>
      </c>
      <c r="J150" s="59">
        <v>2.0</v>
      </c>
      <c r="K150" s="59" t="s">
        <v>77</v>
      </c>
      <c r="L150" s="70" t="s">
        <v>126</v>
      </c>
      <c r="M150" s="70" t="s">
        <v>92</v>
      </c>
      <c r="N150" s="49"/>
      <c r="O150" s="58" t="s">
        <v>198</v>
      </c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</row>
    <row r="151">
      <c r="A151" s="59"/>
      <c r="B151" s="64" t="s">
        <v>76</v>
      </c>
      <c r="C151" s="51" t="s">
        <v>37</v>
      </c>
      <c r="D151" s="72">
        <v>460000.0</v>
      </c>
      <c r="E151" s="59">
        <v>132.0</v>
      </c>
      <c r="F151" s="55">
        <f t="shared" si="1"/>
        <v>3484.848485</v>
      </c>
      <c r="G151" s="59">
        <v>124.0</v>
      </c>
      <c r="H151" s="55">
        <f t="shared" si="2"/>
        <v>3709.677419</v>
      </c>
      <c r="I151" s="59">
        <v>3.0</v>
      </c>
      <c r="J151" s="59">
        <v>2.0</v>
      </c>
      <c r="K151" s="59" t="s">
        <v>77</v>
      </c>
      <c r="L151" s="70" t="s">
        <v>126</v>
      </c>
      <c r="M151" s="70" t="s">
        <v>92</v>
      </c>
      <c r="N151" s="49"/>
      <c r="O151" s="58" t="s">
        <v>199</v>
      </c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</row>
    <row r="152">
      <c r="A152" s="70"/>
      <c r="B152" s="64" t="s">
        <v>76</v>
      </c>
      <c r="C152" s="64" t="s">
        <v>37</v>
      </c>
      <c r="D152" s="72">
        <v>1400000.0</v>
      </c>
      <c r="E152" s="70">
        <v>333.4</v>
      </c>
      <c r="F152" s="55">
        <f t="shared" si="1"/>
        <v>4199.160168</v>
      </c>
      <c r="G152" s="70">
        <v>265.0</v>
      </c>
      <c r="H152" s="55">
        <f t="shared" si="2"/>
        <v>5283.018868</v>
      </c>
      <c r="I152" s="70">
        <v>3.0</v>
      </c>
      <c r="J152" s="70">
        <v>4.0</v>
      </c>
      <c r="K152" s="70" t="s">
        <v>62</v>
      </c>
      <c r="L152" s="70" t="s">
        <v>126</v>
      </c>
      <c r="M152" s="70" t="s">
        <v>189</v>
      </c>
      <c r="N152" s="49"/>
      <c r="O152" s="84" t="s">
        <v>200</v>
      </c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</row>
    <row r="153">
      <c r="A153" s="70"/>
      <c r="B153" s="64" t="s">
        <v>76</v>
      </c>
      <c r="C153" s="64" t="s">
        <v>37</v>
      </c>
      <c r="D153" s="72">
        <v>550000.0</v>
      </c>
      <c r="E153" s="70">
        <v>165.0</v>
      </c>
      <c r="F153" s="55">
        <f t="shared" si="1"/>
        <v>3333.333333</v>
      </c>
      <c r="G153" s="70">
        <v>123.0</v>
      </c>
      <c r="H153" s="55">
        <f t="shared" si="2"/>
        <v>4471.544715</v>
      </c>
      <c r="I153" s="70">
        <v>3.0</v>
      </c>
      <c r="J153" s="70">
        <v>2.0</v>
      </c>
      <c r="K153" s="70" t="s">
        <v>55</v>
      </c>
      <c r="L153" s="70" t="s">
        <v>126</v>
      </c>
      <c r="M153" s="70" t="s">
        <v>201</v>
      </c>
      <c r="N153" s="49"/>
      <c r="O153" s="58" t="s">
        <v>202</v>
      </c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</row>
    <row r="154">
      <c r="A154" s="70"/>
      <c r="B154" s="64" t="s">
        <v>76</v>
      </c>
      <c r="C154" s="64" t="s">
        <v>37</v>
      </c>
      <c r="D154" s="72">
        <v>475000.0</v>
      </c>
      <c r="E154" s="70">
        <v>300.0</v>
      </c>
      <c r="F154" s="55">
        <f t="shared" si="1"/>
        <v>1583.333333</v>
      </c>
      <c r="G154" s="70">
        <v>256.0</v>
      </c>
      <c r="H154" s="55">
        <f t="shared" si="2"/>
        <v>1855.46875</v>
      </c>
      <c r="I154" s="70">
        <v>3.0</v>
      </c>
      <c r="J154" s="70">
        <v>3.0</v>
      </c>
      <c r="K154" s="70" t="s">
        <v>55</v>
      </c>
      <c r="L154" s="70" t="s">
        <v>126</v>
      </c>
      <c r="M154" s="70" t="s">
        <v>90</v>
      </c>
      <c r="N154" s="49"/>
      <c r="O154" s="58" t="s">
        <v>203</v>
      </c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</row>
    <row r="155">
      <c r="A155" s="70"/>
      <c r="B155" s="64" t="s">
        <v>76</v>
      </c>
      <c r="C155" s="64" t="s">
        <v>37</v>
      </c>
      <c r="D155" s="72">
        <v>835000.0</v>
      </c>
      <c r="E155" s="70">
        <v>272.0</v>
      </c>
      <c r="F155" s="55">
        <f t="shared" si="1"/>
        <v>3069.852941</v>
      </c>
      <c r="G155" s="70">
        <v>247.0</v>
      </c>
      <c r="H155" s="55">
        <f t="shared" si="2"/>
        <v>3380.566802</v>
      </c>
      <c r="I155" s="70">
        <v>3.0</v>
      </c>
      <c r="J155" s="70">
        <v>3.0</v>
      </c>
      <c r="K155" s="70" t="s">
        <v>77</v>
      </c>
      <c r="L155" s="70" t="s">
        <v>126</v>
      </c>
      <c r="M155" s="70" t="s">
        <v>204</v>
      </c>
      <c r="N155" s="49"/>
      <c r="O155" s="58" t="s">
        <v>205</v>
      </c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</row>
    <row r="156">
      <c r="A156" s="70"/>
      <c r="B156" s="64" t="s">
        <v>76</v>
      </c>
      <c r="C156" s="71" t="s">
        <v>37</v>
      </c>
      <c r="D156" s="72">
        <v>785000.0</v>
      </c>
      <c r="E156" s="70">
        <v>210.0</v>
      </c>
      <c r="F156" s="55">
        <f t="shared" si="1"/>
        <v>3738.095238</v>
      </c>
      <c r="G156" s="70">
        <v>185.0</v>
      </c>
      <c r="H156" s="55">
        <f t="shared" si="2"/>
        <v>4243.243243</v>
      </c>
      <c r="I156" s="70">
        <v>3.0</v>
      </c>
      <c r="J156" s="70">
        <v>3.0</v>
      </c>
      <c r="K156" s="70" t="s">
        <v>62</v>
      </c>
      <c r="L156" s="70" t="s">
        <v>126</v>
      </c>
      <c r="M156" s="70" t="s">
        <v>92</v>
      </c>
      <c r="N156" s="49"/>
      <c r="O156" s="58" t="s">
        <v>206</v>
      </c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</row>
    <row r="157">
      <c r="A157" s="70" t="s">
        <v>207</v>
      </c>
      <c r="B157" s="64" t="s">
        <v>76</v>
      </c>
      <c r="C157" s="71" t="s">
        <v>37</v>
      </c>
      <c r="D157" s="72">
        <v>575000.0</v>
      </c>
      <c r="E157" s="70">
        <v>223.0</v>
      </c>
      <c r="F157" s="55">
        <f t="shared" si="1"/>
        <v>2578.475336</v>
      </c>
      <c r="G157" s="70">
        <v>195.0</v>
      </c>
      <c r="H157" s="55">
        <f t="shared" si="2"/>
        <v>2948.717949</v>
      </c>
      <c r="I157" s="70">
        <v>3.0</v>
      </c>
      <c r="J157" s="70">
        <v>3.0</v>
      </c>
      <c r="K157" s="70" t="s">
        <v>62</v>
      </c>
      <c r="L157" s="70" t="s">
        <v>126</v>
      </c>
      <c r="M157" s="70" t="s">
        <v>92</v>
      </c>
      <c r="N157" s="49"/>
      <c r="O157" s="58" t="s">
        <v>208</v>
      </c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</row>
    <row r="158">
      <c r="A158" s="70"/>
      <c r="B158" s="64" t="s">
        <v>76</v>
      </c>
      <c r="C158" s="64" t="s">
        <v>37</v>
      </c>
      <c r="D158" s="72">
        <v>525000.0</v>
      </c>
      <c r="E158" s="70">
        <v>234.0</v>
      </c>
      <c r="F158" s="55">
        <f t="shared" si="1"/>
        <v>2243.589744</v>
      </c>
      <c r="G158" s="70">
        <v>210.0</v>
      </c>
      <c r="H158" s="55">
        <f t="shared" si="2"/>
        <v>2500</v>
      </c>
      <c r="I158" s="70">
        <v>3.0</v>
      </c>
      <c r="J158" s="70">
        <v>3.0</v>
      </c>
      <c r="K158" s="70" t="s">
        <v>62</v>
      </c>
      <c r="L158" s="70" t="s">
        <v>126</v>
      </c>
      <c r="M158" s="70" t="s">
        <v>92</v>
      </c>
      <c r="N158" s="49"/>
      <c r="O158" s="58" t="s">
        <v>209</v>
      </c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</row>
    <row r="159">
      <c r="A159" s="70" t="s">
        <v>89</v>
      </c>
      <c r="B159" s="64" t="s">
        <v>76</v>
      </c>
      <c r="C159" s="64" t="s">
        <v>37</v>
      </c>
      <c r="D159" s="72">
        <v>475000.0</v>
      </c>
      <c r="E159" s="70">
        <v>240.0</v>
      </c>
      <c r="F159" s="55">
        <f t="shared" si="1"/>
        <v>1979.166667</v>
      </c>
      <c r="G159" s="70">
        <v>200.0</v>
      </c>
      <c r="H159" s="55">
        <f t="shared" si="2"/>
        <v>2375</v>
      </c>
      <c r="I159" s="70">
        <v>3.0</v>
      </c>
      <c r="J159" s="70">
        <v>3.0</v>
      </c>
      <c r="K159" s="70" t="s">
        <v>77</v>
      </c>
      <c r="L159" s="70" t="s">
        <v>126</v>
      </c>
      <c r="M159" s="70" t="s">
        <v>90</v>
      </c>
      <c r="N159" s="49"/>
      <c r="O159" s="58" t="s">
        <v>210</v>
      </c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</row>
    <row r="160">
      <c r="A160" s="70"/>
      <c r="B160" s="64" t="s">
        <v>76</v>
      </c>
      <c r="C160" s="64" t="s">
        <v>37</v>
      </c>
      <c r="D160" s="72">
        <v>360000.0</v>
      </c>
      <c r="E160" s="70">
        <v>198.0</v>
      </c>
      <c r="F160" s="55">
        <f t="shared" si="1"/>
        <v>1818.181818</v>
      </c>
      <c r="G160" s="70">
        <v>169.0</v>
      </c>
      <c r="H160" s="55">
        <f t="shared" si="2"/>
        <v>2130.177515</v>
      </c>
      <c r="I160" s="70">
        <v>3.0</v>
      </c>
      <c r="J160" s="70">
        <v>3.0</v>
      </c>
      <c r="K160" s="70" t="s">
        <v>62</v>
      </c>
      <c r="L160" s="70" t="s">
        <v>63</v>
      </c>
      <c r="M160" s="70" t="s">
        <v>92</v>
      </c>
      <c r="N160" s="49"/>
      <c r="O160" s="58" t="s">
        <v>211</v>
      </c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</row>
    <row r="161">
      <c r="A161" s="70" t="s">
        <v>130</v>
      </c>
      <c r="B161" s="64" t="s">
        <v>76</v>
      </c>
      <c r="C161" s="71" t="s">
        <v>37</v>
      </c>
      <c r="D161" s="72">
        <v>595000.0</v>
      </c>
      <c r="E161" s="70">
        <v>749.0</v>
      </c>
      <c r="F161" s="55">
        <f t="shared" si="1"/>
        <v>794.3925234</v>
      </c>
      <c r="G161" s="70">
        <v>172.0</v>
      </c>
      <c r="H161" s="55">
        <f t="shared" si="2"/>
        <v>3459.302326</v>
      </c>
      <c r="I161" s="70">
        <v>3.0</v>
      </c>
      <c r="J161" s="70">
        <v>3.0</v>
      </c>
      <c r="K161" s="70" t="s">
        <v>77</v>
      </c>
      <c r="L161" s="70" t="s">
        <v>126</v>
      </c>
      <c r="M161" s="70" t="s">
        <v>131</v>
      </c>
      <c r="N161" s="49"/>
      <c r="O161" s="58" t="s">
        <v>212</v>
      </c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</row>
    <row r="162">
      <c r="A162" s="59"/>
      <c r="B162" s="64" t="s">
        <v>76</v>
      </c>
      <c r="C162" s="85" t="s">
        <v>37</v>
      </c>
      <c r="D162" s="72">
        <v>690000.0</v>
      </c>
      <c r="E162" s="59">
        <v>282.0</v>
      </c>
      <c r="F162" s="55">
        <f t="shared" si="1"/>
        <v>2446.808511</v>
      </c>
      <c r="G162" s="59">
        <v>256.0</v>
      </c>
      <c r="H162" s="55">
        <f t="shared" si="2"/>
        <v>2695.3125</v>
      </c>
      <c r="I162" s="59">
        <v>3.0</v>
      </c>
      <c r="J162" s="59">
        <v>3.0</v>
      </c>
      <c r="K162" s="59" t="s">
        <v>55</v>
      </c>
      <c r="L162" s="70" t="s">
        <v>126</v>
      </c>
      <c r="M162" s="59" t="s">
        <v>123</v>
      </c>
      <c r="N162" s="49"/>
      <c r="O162" s="58" t="s">
        <v>213</v>
      </c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</row>
    <row r="163">
      <c r="A163" s="70" t="s">
        <v>130</v>
      </c>
      <c r="B163" s="64" t="s">
        <v>76</v>
      </c>
      <c r="C163" s="71" t="s">
        <v>37</v>
      </c>
      <c r="D163" s="72">
        <v>597000.0</v>
      </c>
      <c r="E163" s="70">
        <v>289.0</v>
      </c>
      <c r="F163" s="55">
        <f t="shared" si="1"/>
        <v>2065.743945</v>
      </c>
      <c r="G163" s="70">
        <v>243.15</v>
      </c>
      <c r="H163" s="55">
        <f t="shared" si="2"/>
        <v>2455.274522</v>
      </c>
      <c r="I163" s="70">
        <v>3.0</v>
      </c>
      <c r="J163" s="70">
        <v>3.0</v>
      </c>
      <c r="K163" s="70" t="s">
        <v>77</v>
      </c>
      <c r="L163" s="70" t="s">
        <v>126</v>
      </c>
      <c r="M163" s="70" t="s">
        <v>131</v>
      </c>
      <c r="N163" s="49"/>
      <c r="O163" s="58" t="s">
        <v>214</v>
      </c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</row>
    <row r="164">
      <c r="A164" s="70" t="s">
        <v>130</v>
      </c>
      <c r="B164" s="64" t="s">
        <v>76</v>
      </c>
      <c r="C164" s="71" t="s">
        <v>37</v>
      </c>
      <c r="D164" s="72">
        <v>660000.0</v>
      </c>
      <c r="E164" s="70">
        <v>276.0</v>
      </c>
      <c r="F164" s="55">
        <f t="shared" si="1"/>
        <v>2391.304348</v>
      </c>
      <c r="G164" s="70">
        <v>227.4</v>
      </c>
      <c r="H164" s="55">
        <f t="shared" si="2"/>
        <v>2902.37467</v>
      </c>
      <c r="I164" s="70">
        <v>3.0</v>
      </c>
      <c r="J164" s="70">
        <v>3.0</v>
      </c>
      <c r="K164" s="70" t="s">
        <v>77</v>
      </c>
      <c r="L164" s="70" t="s">
        <v>126</v>
      </c>
      <c r="M164" s="70" t="s">
        <v>131</v>
      </c>
      <c r="N164" s="49"/>
      <c r="O164" s="58" t="s">
        <v>215</v>
      </c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</row>
    <row r="165">
      <c r="A165" s="70"/>
      <c r="B165" s="64" t="s">
        <v>76</v>
      </c>
      <c r="C165" s="64" t="s">
        <v>37</v>
      </c>
      <c r="D165" s="72">
        <v>420000.0</v>
      </c>
      <c r="E165" s="70">
        <v>160.0</v>
      </c>
      <c r="F165" s="55">
        <f t="shared" si="1"/>
        <v>2625</v>
      </c>
      <c r="G165" s="70">
        <v>140.0</v>
      </c>
      <c r="H165" s="55">
        <f t="shared" si="2"/>
        <v>3000</v>
      </c>
      <c r="I165" s="70">
        <v>3.0</v>
      </c>
      <c r="J165" s="70">
        <v>3.0</v>
      </c>
      <c r="K165" s="70" t="s">
        <v>77</v>
      </c>
      <c r="L165" s="70" t="s">
        <v>126</v>
      </c>
      <c r="M165" s="70" t="s">
        <v>90</v>
      </c>
      <c r="N165" s="49"/>
      <c r="O165" s="58" t="s">
        <v>216</v>
      </c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</row>
    <row r="166">
      <c r="A166" s="70"/>
      <c r="B166" s="64" t="s">
        <v>76</v>
      </c>
      <c r="C166" s="64" t="s">
        <v>37</v>
      </c>
      <c r="D166" s="72">
        <v>265000.0</v>
      </c>
      <c r="E166" s="70">
        <v>165.0</v>
      </c>
      <c r="F166" s="55">
        <f t="shared" si="1"/>
        <v>1606.060606</v>
      </c>
      <c r="G166" s="70">
        <v>153.0</v>
      </c>
      <c r="H166" s="55">
        <f t="shared" si="2"/>
        <v>1732.026144</v>
      </c>
      <c r="I166" s="70">
        <v>3.0</v>
      </c>
      <c r="J166" s="70">
        <v>2.0</v>
      </c>
      <c r="K166" s="70" t="s">
        <v>77</v>
      </c>
      <c r="L166" s="70" t="s">
        <v>63</v>
      </c>
      <c r="M166" s="70" t="s">
        <v>92</v>
      </c>
      <c r="N166" s="49"/>
      <c r="O166" s="58" t="s">
        <v>217</v>
      </c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</row>
    <row r="167">
      <c r="A167" s="70"/>
      <c r="B167" s="64" t="s">
        <v>76</v>
      </c>
      <c r="C167" s="64" t="s">
        <v>37</v>
      </c>
      <c r="D167" s="72">
        <v>650000.0</v>
      </c>
      <c r="E167" s="70">
        <v>211.0</v>
      </c>
      <c r="F167" s="55">
        <f t="shared" si="1"/>
        <v>3080.56872</v>
      </c>
      <c r="G167" s="70">
        <v>191.0</v>
      </c>
      <c r="H167" s="55">
        <f t="shared" si="2"/>
        <v>3403.141361</v>
      </c>
      <c r="I167" s="70">
        <v>3.0</v>
      </c>
      <c r="J167" s="70">
        <v>3.0</v>
      </c>
      <c r="K167" s="70" t="s">
        <v>77</v>
      </c>
      <c r="L167" s="70" t="s">
        <v>126</v>
      </c>
      <c r="M167" s="70" t="s">
        <v>92</v>
      </c>
      <c r="N167" s="49"/>
      <c r="O167" s="58" t="s">
        <v>218</v>
      </c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</row>
    <row r="168">
      <c r="A168" s="70"/>
      <c r="B168" s="64" t="s">
        <v>76</v>
      </c>
      <c r="C168" s="64" t="s">
        <v>37</v>
      </c>
      <c r="D168" s="72">
        <v>550000.0</v>
      </c>
      <c r="E168" s="70">
        <v>189.0</v>
      </c>
      <c r="F168" s="55">
        <f t="shared" si="1"/>
        <v>2910.05291</v>
      </c>
      <c r="G168" s="70">
        <v>118.0</v>
      </c>
      <c r="H168" s="55">
        <f t="shared" si="2"/>
        <v>4661.016949</v>
      </c>
      <c r="I168" s="70">
        <v>3.0</v>
      </c>
      <c r="J168" s="70">
        <v>2.0</v>
      </c>
      <c r="K168" s="70" t="s">
        <v>62</v>
      </c>
      <c r="L168" s="70" t="s">
        <v>126</v>
      </c>
      <c r="M168" s="70" t="s">
        <v>92</v>
      </c>
      <c r="N168" s="49"/>
      <c r="O168" s="58" t="s">
        <v>219</v>
      </c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</row>
    <row r="169">
      <c r="A169" s="70"/>
      <c r="B169" s="64" t="s">
        <v>76</v>
      </c>
      <c r="C169" s="64" t="s">
        <v>37</v>
      </c>
      <c r="D169" s="72">
        <v>475000.0</v>
      </c>
      <c r="E169" s="70">
        <v>179.0</v>
      </c>
      <c r="F169" s="55">
        <f t="shared" si="1"/>
        <v>2653.631285</v>
      </c>
      <c r="G169" s="70">
        <v>125.0</v>
      </c>
      <c r="H169" s="55">
        <f t="shared" si="2"/>
        <v>3800</v>
      </c>
      <c r="I169" s="70">
        <v>3.0</v>
      </c>
      <c r="J169" s="70">
        <v>3.0</v>
      </c>
      <c r="K169" s="70" t="s">
        <v>62</v>
      </c>
      <c r="L169" s="70" t="s">
        <v>126</v>
      </c>
      <c r="M169" s="70" t="s">
        <v>92</v>
      </c>
      <c r="N169" s="49"/>
      <c r="O169" s="58" t="s">
        <v>220</v>
      </c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</row>
    <row r="170">
      <c r="A170" s="70" t="s">
        <v>221</v>
      </c>
      <c r="B170" s="64" t="s">
        <v>76</v>
      </c>
      <c r="C170" s="64" t="s">
        <v>37</v>
      </c>
      <c r="D170" s="72">
        <v>360000.0</v>
      </c>
      <c r="E170" s="70">
        <v>149.0</v>
      </c>
      <c r="F170" s="55">
        <f t="shared" si="1"/>
        <v>2416.107383</v>
      </c>
      <c r="G170" s="70">
        <v>131.0</v>
      </c>
      <c r="H170" s="55">
        <f t="shared" si="2"/>
        <v>2748.091603</v>
      </c>
      <c r="I170" s="70">
        <v>4.0</v>
      </c>
      <c r="J170" s="70">
        <v>2.0</v>
      </c>
      <c r="K170" s="70" t="s">
        <v>77</v>
      </c>
      <c r="L170" s="70" t="s">
        <v>56</v>
      </c>
      <c r="M170" s="70" t="s">
        <v>92</v>
      </c>
      <c r="N170" s="49"/>
      <c r="O170" s="58" t="s">
        <v>222</v>
      </c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</row>
    <row r="171">
      <c r="A171" s="70"/>
      <c r="B171" s="64" t="s">
        <v>76</v>
      </c>
      <c r="C171" s="64" t="s">
        <v>37</v>
      </c>
      <c r="D171" s="72">
        <v>535000.0</v>
      </c>
      <c r="E171" s="70">
        <v>250.75</v>
      </c>
      <c r="F171" s="55">
        <f t="shared" si="1"/>
        <v>2133.599202</v>
      </c>
      <c r="G171" s="70">
        <v>151.8</v>
      </c>
      <c r="H171" s="55">
        <f t="shared" si="2"/>
        <v>3524.374177</v>
      </c>
      <c r="I171" s="70">
        <v>3.0</v>
      </c>
      <c r="J171" s="70">
        <v>3.0</v>
      </c>
      <c r="K171" s="70" t="s">
        <v>62</v>
      </c>
      <c r="L171" s="70" t="s">
        <v>126</v>
      </c>
      <c r="M171" s="70" t="s">
        <v>92</v>
      </c>
      <c r="N171" s="49"/>
      <c r="O171" s="58" t="s">
        <v>223</v>
      </c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</row>
    <row r="172">
      <c r="A172" s="70"/>
      <c r="B172" s="64" t="s">
        <v>76</v>
      </c>
      <c r="C172" s="64" t="s">
        <v>37</v>
      </c>
      <c r="D172" s="72">
        <v>420000.0</v>
      </c>
      <c r="E172" s="70">
        <v>272.35</v>
      </c>
      <c r="F172" s="55">
        <f t="shared" si="1"/>
        <v>1542.133284</v>
      </c>
      <c r="G172" s="70">
        <v>168.0</v>
      </c>
      <c r="H172" s="55">
        <f t="shared" si="2"/>
        <v>2500</v>
      </c>
      <c r="I172" s="70">
        <v>3.0</v>
      </c>
      <c r="J172" s="70">
        <v>3.0</v>
      </c>
      <c r="K172" s="70" t="s">
        <v>62</v>
      </c>
      <c r="L172" s="70" t="s">
        <v>126</v>
      </c>
      <c r="M172" s="70" t="s">
        <v>92</v>
      </c>
      <c r="N172" s="49"/>
      <c r="O172" s="58" t="s">
        <v>224</v>
      </c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</row>
    <row r="173">
      <c r="A173" s="70"/>
      <c r="B173" s="64" t="s">
        <v>76</v>
      </c>
      <c r="C173" s="71" t="s">
        <v>39</v>
      </c>
      <c r="D173" s="72">
        <v>595000.0</v>
      </c>
      <c r="E173" s="70">
        <v>183.88</v>
      </c>
      <c r="F173" s="55">
        <f t="shared" si="1"/>
        <v>3235.80596</v>
      </c>
      <c r="G173" s="70">
        <v>167.88</v>
      </c>
      <c r="H173" s="55">
        <f t="shared" si="2"/>
        <v>3544.198237</v>
      </c>
      <c r="I173" s="70">
        <v>4.0</v>
      </c>
      <c r="J173" s="70">
        <v>2.0</v>
      </c>
      <c r="K173" s="70" t="s">
        <v>77</v>
      </c>
      <c r="L173" s="70" t="s">
        <v>126</v>
      </c>
      <c r="M173" s="70" t="s">
        <v>136</v>
      </c>
      <c r="N173" s="70" t="s">
        <v>95</v>
      </c>
      <c r="O173" s="58" t="s">
        <v>225</v>
      </c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</row>
    <row r="174">
      <c r="A174" s="70"/>
      <c r="B174" s="64" t="s">
        <v>76</v>
      </c>
      <c r="C174" s="71" t="s">
        <v>39</v>
      </c>
      <c r="D174" s="72">
        <v>535000.0</v>
      </c>
      <c r="E174" s="70">
        <v>220.0</v>
      </c>
      <c r="F174" s="55">
        <f t="shared" si="1"/>
        <v>2431.818182</v>
      </c>
      <c r="G174" s="70">
        <v>183.0</v>
      </c>
      <c r="H174" s="55">
        <f t="shared" si="2"/>
        <v>2923.497268</v>
      </c>
      <c r="I174" s="70">
        <v>4.0</v>
      </c>
      <c r="J174" s="70">
        <v>3.0</v>
      </c>
      <c r="K174" s="70" t="s">
        <v>77</v>
      </c>
      <c r="L174" s="70" t="s">
        <v>126</v>
      </c>
      <c r="M174" s="70" t="s">
        <v>136</v>
      </c>
      <c r="N174" s="70" t="s">
        <v>65</v>
      </c>
      <c r="O174" s="58" t="s">
        <v>226</v>
      </c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</row>
    <row r="175">
      <c r="A175" s="70"/>
      <c r="B175" s="64" t="s">
        <v>76</v>
      </c>
      <c r="C175" s="64" t="s">
        <v>39</v>
      </c>
      <c r="D175" s="72">
        <v>535000.0</v>
      </c>
      <c r="E175" s="78">
        <v>198.0</v>
      </c>
      <c r="F175" s="55">
        <f t="shared" si="1"/>
        <v>2702.020202</v>
      </c>
      <c r="G175" s="70">
        <v>169.0</v>
      </c>
      <c r="H175" s="55">
        <f t="shared" si="2"/>
        <v>3165.680473</v>
      </c>
      <c r="I175" s="70">
        <v>4.0</v>
      </c>
      <c r="J175" s="70">
        <v>3.0</v>
      </c>
      <c r="K175" s="70" t="s">
        <v>55</v>
      </c>
      <c r="L175" s="70" t="s">
        <v>63</v>
      </c>
      <c r="M175" s="70" t="s">
        <v>227</v>
      </c>
      <c r="N175" s="70" t="s">
        <v>65</v>
      </c>
      <c r="O175" s="58" t="s">
        <v>228</v>
      </c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</row>
    <row r="176">
      <c r="A176" s="59"/>
      <c r="B176" s="64" t="s">
        <v>76</v>
      </c>
      <c r="C176" s="51" t="s">
        <v>39</v>
      </c>
      <c r="D176" s="72">
        <v>420000.0</v>
      </c>
      <c r="E176" s="59">
        <v>130.0</v>
      </c>
      <c r="F176" s="55">
        <f t="shared" si="1"/>
        <v>3230.769231</v>
      </c>
      <c r="G176" s="59">
        <v>115.7</v>
      </c>
      <c r="H176" s="55">
        <f t="shared" si="2"/>
        <v>3630.077787</v>
      </c>
      <c r="I176" s="59">
        <v>4.0</v>
      </c>
      <c r="J176" s="59">
        <v>3.0</v>
      </c>
      <c r="K176" s="59" t="s">
        <v>62</v>
      </c>
      <c r="L176" s="70" t="s">
        <v>126</v>
      </c>
      <c r="M176" s="70" t="s">
        <v>229</v>
      </c>
      <c r="N176" s="59" t="s">
        <v>65</v>
      </c>
      <c r="O176" s="58" t="s">
        <v>230</v>
      </c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</row>
    <row r="177">
      <c r="A177" s="59"/>
      <c r="B177" s="64" t="s">
        <v>76</v>
      </c>
      <c r="C177" s="51" t="s">
        <v>39</v>
      </c>
      <c r="D177" s="72">
        <v>395000.0</v>
      </c>
      <c r="E177" s="59">
        <v>190.0</v>
      </c>
      <c r="F177" s="55">
        <f t="shared" si="1"/>
        <v>2078.947368</v>
      </c>
      <c r="G177" s="59">
        <v>160.0</v>
      </c>
      <c r="H177" s="55">
        <f t="shared" si="2"/>
        <v>2468.75</v>
      </c>
      <c r="I177" s="59">
        <v>4.0</v>
      </c>
      <c r="J177" s="59">
        <v>3.0</v>
      </c>
      <c r="K177" s="59" t="s">
        <v>55</v>
      </c>
      <c r="L177" s="59" t="s">
        <v>63</v>
      </c>
      <c r="M177" s="70" t="s">
        <v>227</v>
      </c>
      <c r="N177" s="59" t="s">
        <v>65</v>
      </c>
      <c r="O177" s="58" t="s">
        <v>231</v>
      </c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</row>
    <row r="178">
      <c r="A178" s="59"/>
      <c r="B178" s="64" t="s">
        <v>76</v>
      </c>
      <c r="C178" s="51" t="s">
        <v>39</v>
      </c>
      <c r="D178" s="72">
        <v>797000.0</v>
      </c>
      <c r="E178" s="59">
        <v>516.29</v>
      </c>
      <c r="F178" s="55">
        <f t="shared" si="1"/>
        <v>1543.706057</v>
      </c>
      <c r="G178" s="59">
        <v>267.81</v>
      </c>
      <c r="H178" s="55">
        <f t="shared" si="2"/>
        <v>2975.990441</v>
      </c>
      <c r="I178" s="59">
        <v>4.0</v>
      </c>
      <c r="J178" s="59">
        <v>5.0</v>
      </c>
      <c r="K178" s="59" t="s">
        <v>77</v>
      </c>
      <c r="L178" s="70" t="s">
        <v>126</v>
      </c>
      <c r="M178" s="59" t="s">
        <v>232</v>
      </c>
      <c r="N178" s="59" t="s">
        <v>65</v>
      </c>
      <c r="O178" s="58" t="s">
        <v>233</v>
      </c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</row>
    <row r="179">
      <c r="A179" s="59"/>
      <c r="B179" s="64" t="s">
        <v>76</v>
      </c>
      <c r="C179" s="51" t="s">
        <v>39</v>
      </c>
      <c r="D179" s="72">
        <v>385000.0</v>
      </c>
      <c r="E179" s="59">
        <v>160.0</v>
      </c>
      <c r="F179" s="55">
        <f t="shared" si="1"/>
        <v>2406.25</v>
      </c>
      <c r="G179" s="59">
        <v>120.0</v>
      </c>
      <c r="H179" s="55">
        <f t="shared" si="2"/>
        <v>3208.333333</v>
      </c>
      <c r="I179" s="59">
        <v>4.0</v>
      </c>
      <c r="J179" s="59">
        <v>3.0</v>
      </c>
      <c r="K179" s="59" t="s">
        <v>77</v>
      </c>
      <c r="L179" s="70" t="s">
        <v>126</v>
      </c>
      <c r="M179" s="59" t="s">
        <v>136</v>
      </c>
      <c r="N179" s="59" t="s">
        <v>95</v>
      </c>
      <c r="O179" s="58" t="s">
        <v>234</v>
      </c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</row>
    <row r="180">
      <c r="A180" s="70"/>
      <c r="B180" s="64" t="s">
        <v>76</v>
      </c>
      <c r="C180" s="71" t="s">
        <v>39</v>
      </c>
      <c r="D180" s="72">
        <v>365000.0</v>
      </c>
      <c r="E180" s="70">
        <v>148.0</v>
      </c>
      <c r="F180" s="55">
        <f t="shared" si="1"/>
        <v>2466.216216</v>
      </c>
      <c r="G180" s="70">
        <v>123.0</v>
      </c>
      <c r="H180" s="55">
        <f t="shared" si="2"/>
        <v>2967.479675</v>
      </c>
      <c r="I180" s="70">
        <v>4.0</v>
      </c>
      <c r="J180" s="70">
        <v>3.0</v>
      </c>
      <c r="K180" s="70" t="s">
        <v>77</v>
      </c>
      <c r="L180" s="70" t="s">
        <v>63</v>
      </c>
      <c r="M180" s="70" t="s">
        <v>235</v>
      </c>
      <c r="N180" s="59" t="s">
        <v>95</v>
      </c>
      <c r="O180" s="58" t="s">
        <v>236</v>
      </c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</row>
    <row r="181">
      <c r="A181" s="70"/>
      <c r="B181" s="64" t="s">
        <v>76</v>
      </c>
      <c r="C181" s="64" t="s">
        <v>39</v>
      </c>
      <c r="D181" s="72">
        <v>410000.0</v>
      </c>
      <c r="E181" s="70">
        <v>180.0</v>
      </c>
      <c r="F181" s="55">
        <f t="shared" si="1"/>
        <v>2277.777778</v>
      </c>
      <c r="G181" s="70">
        <v>148.0</v>
      </c>
      <c r="H181" s="55">
        <f t="shared" si="2"/>
        <v>2770.27027</v>
      </c>
      <c r="I181" s="70">
        <v>4.0</v>
      </c>
      <c r="J181" s="70">
        <v>3.0</v>
      </c>
      <c r="K181" s="70" t="s">
        <v>77</v>
      </c>
      <c r="L181" s="70" t="s">
        <v>63</v>
      </c>
      <c r="M181" s="70" t="s">
        <v>235</v>
      </c>
      <c r="N181" s="59" t="s">
        <v>95</v>
      </c>
      <c r="O181" s="58" t="s">
        <v>237</v>
      </c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</row>
    <row r="182">
      <c r="A182" s="70"/>
      <c r="B182" s="64" t="s">
        <v>76</v>
      </c>
      <c r="C182" s="71" t="s">
        <v>39</v>
      </c>
      <c r="D182" s="72">
        <v>365000.0</v>
      </c>
      <c r="E182" s="70">
        <v>150.0</v>
      </c>
      <c r="F182" s="55">
        <f t="shared" si="1"/>
        <v>2433.333333</v>
      </c>
      <c r="G182" s="70">
        <v>123.0</v>
      </c>
      <c r="H182" s="55">
        <f t="shared" si="2"/>
        <v>2967.479675</v>
      </c>
      <c r="I182" s="70">
        <v>4.0</v>
      </c>
      <c r="J182" s="70">
        <v>3.0</v>
      </c>
      <c r="K182" s="70" t="s">
        <v>77</v>
      </c>
      <c r="L182" s="70" t="s">
        <v>63</v>
      </c>
      <c r="M182" s="70" t="s">
        <v>235</v>
      </c>
      <c r="N182" s="59" t="s">
        <v>95</v>
      </c>
      <c r="O182" s="58" t="s">
        <v>238</v>
      </c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</row>
    <row r="183">
      <c r="A183" s="70"/>
      <c r="B183" s="64" t="s">
        <v>76</v>
      </c>
      <c r="C183" s="71" t="s">
        <v>39</v>
      </c>
      <c r="D183" s="72">
        <v>390000.0</v>
      </c>
      <c r="E183" s="70">
        <v>160.0</v>
      </c>
      <c r="F183" s="55">
        <f t="shared" si="1"/>
        <v>2437.5</v>
      </c>
      <c r="G183" s="70">
        <v>132.0</v>
      </c>
      <c r="H183" s="55">
        <f t="shared" si="2"/>
        <v>2954.545455</v>
      </c>
      <c r="I183" s="70">
        <v>4.0</v>
      </c>
      <c r="J183" s="70">
        <v>3.0</v>
      </c>
      <c r="K183" s="70" t="s">
        <v>77</v>
      </c>
      <c r="L183" s="70" t="s">
        <v>63</v>
      </c>
      <c r="M183" s="70" t="s">
        <v>235</v>
      </c>
      <c r="N183" s="59" t="s">
        <v>95</v>
      </c>
      <c r="O183" s="58" t="s">
        <v>239</v>
      </c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</row>
    <row r="184">
      <c r="A184" s="59"/>
      <c r="B184" s="64" t="s">
        <v>76</v>
      </c>
      <c r="C184" s="51" t="s">
        <v>39</v>
      </c>
      <c r="D184" s="72">
        <v>380000.0</v>
      </c>
      <c r="E184" s="59">
        <v>160.0</v>
      </c>
      <c r="F184" s="55">
        <f t="shared" si="1"/>
        <v>2375</v>
      </c>
      <c r="G184" s="59">
        <v>132.0</v>
      </c>
      <c r="H184" s="55">
        <f t="shared" si="2"/>
        <v>2878.787879</v>
      </c>
      <c r="I184" s="59">
        <v>4.0</v>
      </c>
      <c r="J184" s="59">
        <v>3.0</v>
      </c>
      <c r="K184" s="59" t="s">
        <v>77</v>
      </c>
      <c r="L184" s="70" t="s">
        <v>63</v>
      </c>
      <c r="M184" s="70" t="s">
        <v>235</v>
      </c>
      <c r="N184" s="59" t="s">
        <v>95</v>
      </c>
      <c r="O184" s="58" t="s">
        <v>240</v>
      </c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</row>
    <row r="185">
      <c r="A185" s="70"/>
      <c r="B185" s="64" t="s">
        <v>76</v>
      </c>
      <c r="C185" s="64" t="s">
        <v>39</v>
      </c>
      <c r="D185" s="72">
        <v>390000.0</v>
      </c>
      <c r="E185" s="59">
        <v>204.0</v>
      </c>
      <c r="F185" s="55">
        <f t="shared" si="1"/>
        <v>1911.764706</v>
      </c>
      <c r="G185" s="70">
        <v>170.0</v>
      </c>
      <c r="H185" s="55">
        <f t="shared" si="2"/>
        <v>2294.117647</v>
      </c>
      <c r="I185" s="70">
        <v>4.0</v>
      </c>
      <c r="J185" s="70">
        <v>3.0</v>
      </c>
      <c r="K185" s="70" t="s">
        <v>77</v>
      </c>
      <c r="L185" s="70" t="s">
        <v>126</v>
      </c>
      <c r="M185" s="70" t="s">
        <v>136</v>
      </c>
      <c r="N185" s="70" t="s">
        <v>65</v>
      </c>
      <c r="O185" s="58" t="s">
        <v>241</v>
      </c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</row>
    <row r="186">
      <c r="A186" s="70"/>
      <c r="B186" s="64" t="s">
        <v>76</v>
      </c>
      <c r="C186" s="64" t="s">
        <v>39</v>
      </c>
      <c r="D186" s="72">
        <v>1600000.0</v>
      </c>
      <c r="E186" s="70">
        <v>380.0</v>
      </c>
      <c r="F186" s="55">
        <f t="shared" si="1"/>
        <v>4210.526316</v>
      </c>
      <c r="G186" s="70">
        <v>265.0</v>
      </c>
      <c r="H186" s="55">
        <f t="shared" si="2"/>
        <v>6037.735849</v>
      </c>
      <c r="I186" s="70">
        <v>4.0</v>
      </c>
      <c r="J186" s="70">
        <v>4.0</v>
      </c>
      <c r="K186" s="70" t="s">
        <v>77</v>
      </c>
      <c r="L186" s="70" t="s">
        <v>126</v>
      </c>
      <c r="M186" s="70" t="s">
        <v>232</v>
      </c>
      <c r="N186" s="63" t="s">
        <v>65</v>
      </c>
      <c r="O186" s="58" t="s">
        <v>242</v>
      </c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</row>
    <row r="187">
      <c r="A187" s="59"/>
      <c r="B187" s="64" t="s">
        <v>76</v>
      </c>
      <c r="C187" s="51" t="s">
        <v>39</v>
      </c>
      <c r="D187" s="72">
        <v>1550000.0</v>
      </c>
      <c r="E187" s="59">
        <v>414.6</v>
      </c>
      <c r="F187" s="55">
        <f t="shared" si="1"/>
        <v>3738.543174</v>
      </c>
      <c r="G187" s="59">
        <v>220.0</v>
      </c>
      <c r="H187" s="55">
        <f t="shared" si="2"/>
        <v>7045.454545</v>
      </c>
      <c r="I187" s="59">
        <v>4.0</v>
      </c>
      <c r="J187" s="59">
        <v>6.0</v>
      </c>
      <c r="K187" s="59" t="s">
        <v>77</v>
      </c>
      <c r="L187" s="70" t="s">
        <v>126</v>
      </c>
      <c r="M187" s="70" t="s">
        <v>232</v>
      </c>
      <c r="N187" s="63" t="s">
        <v>65</v>
      </c>
      <c r="O187" s="58" t="s">
        <v>243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</row>
    <row r="188">
      <c r="A188" s="59"/>
      <c r="B188" s="64" t="s">
        <v>76</v>
      </c>
      <c r="C188" s="51" t="s">
        <v>39</v>
      </c>
      <c r="D188" s="72">
        <v>400000.0</v>
      </c>
      <c r="E188" s="59">
        <v>195.0</v>
      </c>
      <c r="F188" s="55">
        <f t="shared" si="1"/>
        <v>2051.282051</v>
      </c>
      <c r="G188" s="59">
        <v>180.0</v>
      </c>
      <c r="H188" s="55">
        <f t="shared" si="2"/>
        <v>2222.222222</v>
      </c>
      <c r="I188" s="59">
        <v>4.0</v>
      </c>
      <c r="J188" s="59">
        <v>3.0</v>
      </c>
      <c r="K188" s="59" t="s">
        <v>55</v>
      </c>
      <c r="L188" s="70" t="s">
        <v>126</v>
      </c>
      <c r="M188" s="70" t="s">
        <v>244</v>
      </c>
      <c r="N188" s="70" t="s">
        <v>95</v>
      </c>
      <c r="O188" s="58" t="s">
        <v>245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</row>
    <row r="189">
      <c r="A189" s="59"/>
      <c r="B189" s="64" t="s">
        <v>76</v>
      </c>
      <c r="C189" s="51" t="s">
        <v>39</v>
      </c>
      <c r="D189" s="72">
        <v>400000.0</v>
      </c>
      <c r="E189" s="59">
        <v>197.0</v>
      </c>
      <c r="F189" s="55">
        <f t="shared" si="1"/>
        <v>2030.456853</v>
      </c>
      <c r="G189" s="59">
        <v>176.0</v>
      </c>
      <c r="H189" s="55">
        <f t="shared" si="2"/>
        <v>2272.727273</v>
      </c>
      <c r="I189" s="59">
        <v>4.0</v>
      </c>
      <c r="J189" s="59">
        <v>4.0</v>
      </c>
      <c r="K189" s="59" t="s">
        <v>77</v>
      </c>
      <c r="L189" s="70" t="s">
        <v>126</v>
      </c>
      <c r="M189" s="70" t="s">
        <v>136</v>
      </c>
      <c r="N189" s="59" t="s">
        <v>177</v>
      </c>
      <c r="O189" s="58" t="s">
        <v>246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</row>
    <row r="190">
      <c r="A190" s="59"/>
      <c r="B190" s="64" t="s">
        <v>76</v>
      </c>
      <c r="C190" s="51" t="s">
        <v>39</v>
      </c>
      <c r="D190" s="72">
        <v>390000.0</v>
      </c>
      <c r="E190" s="59">
        <v>220.0</v>
      </c>
      <c r="F190" s="55">
        <f t="shared" si="1"/>
        <v>1772.727273</v>
      </c>
      <c r="G190" s="59">
        <v>160.0</v>
      </c>
      <c r="H190" s="55">
        <f t="shared" si="2"/>
        <v>2437.5</v>
      </c>
      <c r="I190" s="59">
        <v>4.0</v>
      </c>
      <c r="J190" s="59">
        <v>3.0</v>
      </c>
      <c r="K190" s="59" t="s">
        <v>77</v>
      </c>
      <c r="L190" s="70" t="s">
        <v>126</v>
      </c>
      <c r="M190" s="70" t="s">
        <v>247</v>
      </c>
      <c r="N190" s="63" t="s">
        <v>65</v>
      </c>
      <c r="O190" s="58" t="s">
        <v>248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</row>
    <row r="191">
      <c r="A191" s="59"/>
      <c r="B191" s="64" t="s">
        <v>76</v>
      </c>
      <c r="C191" s="51" t="s">
        <v>39</v>
      </c>
      <c r="D191" s="72">
        <v>980000.0</v>
      </c>
      <c r="E191" s="59">
        <v>279.0</v>
      </c>
      <c r="F191" s="55">
        <f t="shared" si="1"/>
        <v>3512.544803</v>
      </c>
      <c r="G191" s="59">
        <v>230.0</v>
      </c>
      <c r="H191" s="55">
        <f t="shared" si="2"/>
        <v>4260.869565</v>
      </c>
      <c r="I191" s="59">
        <v>4.0</v>
      </c>
      <c r="J191" s="59">
        <v>4.0</v>
      </c>
      <c r="K191" s="59" t="s">
        <v>55</v>
      </c>
      <c r="L191" s="70" t="s">
        <v>126</v>
      </c>
      <c r="M191" s="70" t="s">
        <v>249</v>
      </c>
      <c r="N191" s="59" t="s">
        <v>95</v>
      </c>
      <c r="O191" s="58" t="s">
        <v>250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</row>
    <row r="192">
      <c r="A192" s="70"/>
      <c r="B192" s="64" t="s">
        <v>76</v>
      </c>
      <c r="C192" s="64" t="s">
        <v>39</v>
      </c>
      <c r="D192" s="72">
        <v>470000.0</v>
      </c>
      <c r="E192" s="70">
        <v>260.0</v>
      </c>
      <c r="F192" s="55">
        <f t="shared" si="1"/>
        <v>1807.692308</v>
      </c>
      <c r="G192" s="70">
        <v>230.0</v>
      </c>
      <c r="H192" s="55">
        <f t="shared" si="2"/>
        <v>2043.478261</v>
      </c>
      <c r="I192" s="70">
        <v>4.0</v>
      </c>
      <c r="J192" s="70">
        <v>3.0</v>
      </c>
      <c r="K192" s="70" t="s">
        <v>77</v>
      </c>
      <c r="L192" s="70" t="s">
        <v>126</v>
      </c>
      <c r="M192" s="70" t="s">
        <v>251</v>
      </c>
      <c r="N192" s="70" t="s">
        <v>65</v>
      </c>
      <c r="O192" s="58" t="s">
        <v>252</v>
      </c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</row>
    <row r="193">
      <c r="A193" s="70"/>
      <c r="B193" s="64" t="s">
        <v>76</v>
      </c>
      <c r="C193" s="71" t="s">
        <v>39</v>
      </c>
      <c r="D193" s="72">
        <v>535000.0</v>
      </c>
      <c r="E193" s="70">
        <v>220.0</v>
      </c>
      <c r="F193" s="55">
        <f t="shared" si="1"/>
        <v>2431.818182</v>
      </c>
      <c r="G193" s="70">
        <v>183.0</v>
      </c>
      <c r="H193" s="55">
        <f t="shared" si="2"/>
        <v>2923.497268</v>
      </c>
      <c r="I193" s="70">
        <v>4.0</v>
      </c>
      <c r="J193" s="70">
        <v>3.0</v>
      </c>
      <c r="K193" s="70" t="s">
        <v>77</v>
      </c>
      <c r="L193" s="70" t="s">
        <v>126</v>
      </c>
      <c r="M193" s="70" t="s">
        <v>136</v>
      </c>
      <c r="N193" s="70" t="s">
        <v>95</v>
      </c>
      <c r="O193" s="58" t="s">
        <v>253</v>
      </c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</row>
    <row r="194">
      <c r="A194" s="70"/>
      <c r="B194" s="64" t="s">
        <v>76</v>
      </c>
      <c r="C194" s="64" t="s">
        <v>39</v>
      </c>
      <c r="D194" s="72">
        <v>1035000.0</v>
      </c>
      <c r="E194" s="70">
        <v>200.0</v>
      </c>
      <c r="F194" s="55">
        <f t="shared" si="1"/>
        <v>5175</v>
      </c>
      <c r="G194" s="70">
        <v>180.0</v>
      </c>
      <c r="H194" s="55">
        <f t="shared" si="2"/>
        <v>5750</v>
      </c>
      <c r="I194" s="70">
        <v>4.0</v>
      </c>
      <c r="J194" s="70">
        <v>3.0</v>
      </c>
      <c r="K194" s="70" t="s">
        <v>77</v>
      </c>
      <c r="L194" s="70" t="s">
        <v>126</v>
      </c>
      <c r="M194" s="70" t="s">
        <v>136</v>
      </c>
      <c r="N194" s="70" t="s">
        <v>65</v>
      </c>
      <c r="O194" s="58" t="s">
        <v>254</v>
      </c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</row>
    <row r="195">
      <c r="A195" s="70"/>
      <c r="B195" s="64" t="s">
        <v>76</v>
      </c>
      <c r="C195" s="64" t="s">
        <v>39</v>
      </c>
      <c r="D195" s="72">
        <v>2770000.0</v>
      </c>
      <c r="E195" s="70">
        <v>478.0</v>
      </c>
      <c r="F195" s="55">
        <f t="shared" si="1"/>
        <v>5794.979079</v>
      </c>
      <c r="G195" s="70">
        <v>390.0</v>
      </c>
      <c r="H195" s="55">
        <f t="shared" si="2"/>
        <v>7102.564103</v>
      </c>
      <c r="I195" s="70">
        <v>4.0</v>
      </c>
      <c r="J195" s="70">
        <v>5.0</v>
      </c>
      <c r="K195" s="70" t="s">
        <v>77</v>
      </c>
      <c r="L195" s="70" t="s">
        <v>126</v>
      </c>
      <c r="M195" s="70" t="s">
        <v>136</v>
      </c>
      <c r="N195" s="70" t="s">
        <v>65</v>
      </c>
      <c r="O195" s="58" t="s">
        <v>255</v>
      </c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</row>
    <row r="196">
      <c r="A196" s="70"/>
      <c r="B196" s="64" t="s">
        <v>76</v>
      </c>
      <c r="C196" s="64" t="s">
        <v>39</v>
      </c>
      <c r="D196" s="72">
        <v>750000.0</v>
      </c>
      <c r="E196" s="70">
        <v>373.0</v>
      </c>
      <c r="F196" s="55">
        <f t="shared" si="1"/>
        <v>2010.723861</v>
      </c>
      <c r="G196" s="70">
        <v>214.0</v>
      </c>
      <c r="H196" s="55">
        <f t="shared" si="2"/>
        <v>3504.672897</v>
      </c>
      <c r="I196" s="70">
        <v>4.0</v>
      </c>
      <c r="J196" s="70">
        <v>4.0</v>
      </c>
      <c r="K196" s="70" t="s">
        <v>77</v>
      </c>
      <c r="L196" s="70" t="s">
        <v>126</v>
      </c>
      <c r="M196" s="70" t="s">
        <v>232</v>
      </c>
      <c r="N196" s="70" t="s">
        <v>65</v>
      </c>
      <c r="O196" s="58" t="s">
        <v>256</v>
      </c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</row>
    <row r="197">
      <c r="A197" s="70"/>
      <c r="B197" s="64" t="s">
        <v>76</v>
      </c>
      <c r="C197" s="71" t="s">
        <v>39</v>
      </c>
      <c r="D197" s="72">
        <v>1350000.0</v>
      </c>
      <c r="E197" s="70">
        <v>400.0</v>
      </c>
      <c r="F197" s="55">
        <f t="shared" si="1"/>
        <v>3375</v>
      </c>
      <c r="G197" s="70">
        <v>200.0</v>
      </c>
      <c r="H197" s="55">
        <f t="shared" si="2"/>
        <v>6750</v>
      </c>
      <c r="I197" s="70">
        <v>4.0</v>
      </c>
      <c r="J197" s="70">
        <v>3.0</v>
      </c>
      <c r="K197" s="70" t="s">
        <v>62</v>
      </c>
      <c r="L197" s="70" t="s">
        <v>126</v>
      </c>
      <c r="M197" s="70" t="s">
        <v>136</v>
      </c>
      <c r="N197" s="70" t="s">
        <v>65</v>
      </c>
      <c r="O197" s="58" t="s">
        <v>257</v>
      </c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</row>
    <row r="198">
      <c r="A198" s="59"/>
      <c r="B198" s="64" t="s">
        <v>76</v>
      </c>
      <c r="C198" s="85" t="s">
        <v>39</v>
      </c>
      <c r="D198" s="72">
        <v>365000.0</v>
      </c>
      <c r="E198" s="59">
        <v>200.0</v>
      </c>
      <c r="F198" s="55">
        <f t="shared" si="1"/>
        <v>1825</v>
      </c>
      <c r="G198" s="59">
        <v>173.0</v>
      </c>
      <c r="H198" s="55">
        <f t="shared" si="2"/>
        <v>2109.82659</v>
      </c>
      <c r="I198" s="59">
        <v>4.0</v>
      </c>
      <c r="J198" s="59">
        <v>3.0</v>
      </c>
      <c r="K198" s="59" t="s">
        <v>77</v>
      </c>
      <c r="L198" s="70" t="s">
        <v>126</v>
      </c>
      <c r="M198" s="70" t="s">
        <v>136</v>
      </c>
      <c r="N198" s="70" t="s">
        <v>95</v>
      </c>
      <c r="O198" s="58" t="s">
        <v>258</v>
      </c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</row>
    <row r="199">
      <c r="A199" s="70"/>
      <c r="B199" s="64" t="s">
        <v>76</v>
      </c>
      <c r="C199" s="71" t="s">
        <v>39</v>
      </c>
      <c r="D199" s="72">
        <v>399000.0</v>
      </c>
      <c r="E199" s="70">
        <v>316.0</v>
      </c>
      <c r="F199" s="55">
        <f t="shared" si="1"/>
        <v>1262.658228</v>
      </c>
      <c r="G199" s="70">
        <v>180.0</v>
      </c>
      <c r="H199" s="55">
        <f t="shared" si="2"/>
        <v>2216.666667</v>
      </c>
      <c r="I199" s="70">
        <v>4.0</v>
      </c>
      <c r="J199" s="70">
        <v>4.0</v>
      </c>
      <c r="K199" s="70" t="s">
        <v>77</v>
      </c>
      <c r="L199" s="70" t="s">
        <v>126</v>
      </c>
      <c r="M199" s="70" t="s">
        <v>136</v>
      </c>
      <c r="N199" s="70" t="s">
        <v>95</v>
      </c>
      <c r="O199" s="58" t="s">
        <v>259</v>
      </c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</row>
    <row r="200">
      <c r="A200" s="70"/>
      <c r="B200" s="64" t="s">
        <v>76</v>
      </c>
      <c r="C200" s="64" t="s">
        <v>39</v>
      </c>
      <c r="D200" s="72">
        <v>535000.0</v>
      </c>
      <c r="E200" s="70">
        <v>236.0</v>
      </c>
      <c r="F200" s="55">
        <f t="shared" si="1"/>
        <v>2266.949153</v>
      </c>
      <c r="G200" s="70">
        <v>183.0</v>
      </c>
      <c r="H200" s="55">
        <f t="shared" si="2"/>
        <v>2923.497268</v>
      </c>
      <c r="I200" s="70">
        <v>4.0</v>
      </c>
      <c r="J200" s="70">
        <v>3.0</v>
      </c>
      <c r="K200" s="70" t="s">
        <v>77</v>
      </c>
      <c r="L200" s="70" t="s">
        <v>126</v>
      </c>
      <c r="M200" s="70" t="s">
        <v>136</v>
      </c>
      <c r="N200" s="70" t="s">
        <v>95</v>
      </c>
      <c r="O200" s="58" t="s">
        <v>253</v>
      </c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</row>
    <row r="201">
      <c r="A201" s="70"/>
      <c r="B201" s="64" t="s">
        <v>76</v>
      </c>
      <c r="C201" s="64" t="s">
        <v>39</v>
      </c>
      <c r="D201" s="72">
        <v>375000.0</v>
      </c>
      <c r="E201" s="70">
        <v>255.0</v>
      </c>
      <c r="F201" s="55">
        <f t="shared" si="1"/>
        <v>1470.588235</v>
      </c>
      <c r="G201" s="70">
        <v>170.0</v>
      </c>
      <c r="H201" s="55">
        <f t="shared" si="2"/>
        <v>2205.882353</v>
      </c>
      <c r="I201" s="70">
        <v>4.0</v>
      </c>
      <c r="J201" s="70">
        <v>3.0</v>
      </c>
      <c r="K201" s="70" t="s">
        <v>77</v>
      </c>
      <c r="L201" s="70" t="s">
        <v>126</v>
      </c>
      <c r="M201" s="70" t="s">
        <v>260</v>
      </c>
      <c r="N201" s="70" t="s">
        <v>65</v>
      </c>
      <c r="O201" s="58" t="s">
        <v>261</v>
      </c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</row>
    <row r="202">
      <c r="A202" s="70"/>
      <c r="B202" s="64" t="s">
        <v>76</v>
      </c>
      <c r="C202" s="64" t="s">
        <v>39</v>
      </c>
      <c r="D202" s="72">
        <v>300000.0</v>
      </c>
      <c r="E202" s="70">
        <v>192.0</v>
      </c>
      <c r="F202" s="55">
        <f t="shared" si="1"/>
        <v>1562.5</v>
      </c>
      <c r="G202" s="70">
        <v>132.0</v>
      </c>
      <c r="H202" s="55">
        <f t="shared" si="2"/>
        <v>2272.727273</v>
      </c>
      <c r="I202" s="70">
        <v>3.0</v>
      </c>
      <c r="J202" s="70">
        <v>3.0</v>
      </c>
      <c r="K202" s="70" t="s">
        <v>55</v>
      </c>
      <c r="L202" s="70" t="s">
        <v>63</v>
      </c>
      <c r="M202" s="70" t="s">
        <v>262</v>
      </c>
      <c r="N202" s="70" t="s">
        <v>95</v>
      </c>
      <c r="O202" s="58" t="s">
        <v>263</v>
      </c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</row>
    <row r="203">
      <c r="A203" s="70"/>
      <c r="B203" s="64" t="s">
        <v>76</v>
      </c>
      <c r="C203" s="64" t="s">
        <v>39</v>
      </c>
      <c r="D203" s="72">
        <v>1700000.0</v>
      </c>
      <c r="E203" s="70">
        <v>373.0</v>
      </c>
      <c r="F203" s="55">
        <f t="shared" si="1"/>
        <v>4557.640751</v>
      </c>
      <c r="G203" s="70">
        <v>233.0</v>
      </c>
      <c r="H203" s="55">
        <f t="shared" si="2"/>
        <v>7296.137339</v>
      </c>
      <c r="I203" s="70">
        <v>4.0</v>
      </c>
      <c r="J203" s="70">
        <v>4.0</v>
      </c>
      <c r="K203" s="70" t="s">
        <v>62</v>
      </c>
      <c r="L203" s="70" t="s">
        <v>126</v>
      </c>
      <c r="M203" s="70" t="s">
        <v>232</v>
      </c>
      <c r="N203" s="70" t="s">
        <v>65</v>
      </c>
      <c r="O203" s="58" t="s">
        <v>264</v>
      </c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</row>
    <row r="204">
      <c r="A204" s="70" t="s">
        <v>265</v>
      </c>
      <c r="B204" s="64" t="s">
        <v>76</v>
      </c>
      <c r="C204" s="64" t="s">
        <v>39</v>
      </c>
      <c r="D204" s="72">
        <v>329000.0</v>
      </c>
      <c r="E204" s="70">
        <v>190.0</v>
      </c>
      <c r="F204" s="55">
        <f t="shared" si="1"/>
        <v>1731.578947</v>
      </c>
      <c r="G204" s="70">
        <v>175.0</v>
      </c>
      <c r="H204" s="55">
        <f t="shared" si="2"/>
        <v>1880</v>
      </c>
      <c r="I204" s="70">
        <v>4.0</v>
      </c>
      <c r="J204" s="70">
        <v>3.0</v>
      </c>
      <c r="K204" s="70" t="s">
        <v>77</v>
      </c>
      <c r="L204" s="70" t="s">
        <v>63</v>
      </c>
      <c r="M204" s="79" t="s">
        <v>266</v>
      </c>
      <c r="N204" s="70" t="s">
        <v>95</v>
      </c>
      <c r="O204" s="58" t="s">
        <v>267</v>
      </c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</row>
    <row r="205">
      <c r="A205" s="59"/>
      <c r="B205" s="64" t="s">
        <v>76</v>
      </c>
      <c r="C205" s="51" t="s">
        <v>39</v>
      </c>
      <c r="D205" s="72">
        <v>385000.0</v>
      </c>
      <c r="E205" s="59">
        <v>170.0</v>
      </c>
      <c r="F205" s="55">
        <f t="shared" si="1"/>
        <v>2264.705882</v>
      </c>
      <c r="G205" s="59">
        <v>140.0</v>
      </c>
      <c r="H205" s="55">
        <f t="shared" si="2"/>
        <v>2750</v>
      </c>
      <c r="I205" s="59">
        <v>4.0</v>
      </c>
      <c r="J205" s="59">
        <v>4.0</v>
      </c>
      <c r="K205" s="59" t="s">
        <v>62</v>
      </c>
      <c r="L205" s="70" t="s">
        <v>126</v>
      </c>
      <c r="M205" s="70" t="s">
        <v>136</v>
      </c>
      <c r="N205" s="70" t="s">
        <v>95</v>
      </c>
      <c r="O205" s="58" t="s">
        <v>268</v>
      </c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</row>
    <row r="206">
      <c r="A206" s="59"/>
      <c r="B206" s="64" t="s">
        <v>76</v>
      </c>
      <c r="C206" s="51" t="s">
        <v>39</v>
      </c>
      <c r="D206" s="72">
        <v>375000.0</v>
      </c>
      <c r="E206" s="59">
        <v>180.0</v>
      </c>
      <c r="F206" s="55">
        <f t="shared" si="1"/>
        <v>2083.333333</v>
      </c>
      <c r="G206" s="59">
        <v>160.0</v>
      </c>
      <c r="H206" s="55">
        <f t="shared" si="2"/>
        <v>2343.75</v>
      </c>
      <c r="I206" s="59">
        <v>4.0</v>
      </c>
      <c r="J206" s="59">
        <v>3.0</v>
      </c>
      <c r="K206" s="59" t="s">
        <v>77</v>
      </c>
      <c r="L206" s="70" t="s">
        <v>126</v>
      </c>
      <c r="M206" s="70" t="s">
        <v>260</v>
      </c>
      <c r="N206" s="70" t="s">
        <v>65</v>
      </c>
      <c r="O206" s="58" t="s">
        <v>269</v>
      </c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</row>
    <row r="207">
      <c r="A207" s="59"/>
      <c r="B207" s="64" t="s">
        <v>76</v>
      </c>
      <c r="C207" s="51" t="s">
        <v>39</v>
      </c>
      <c r="D207" s="72">
        <v>455000.0</v>
      </c>
      <c r="E207" s="59">
        <v>190.0</v>
      </c>
      <c r="F207" s="55">
        <f t="shared" si="1"/>
        <v>2394.736842</v>
      </c>
      <c r="G207" s="59">
        <v>170.0</v>
      </c>
      <c r="H207" s="55">
        <f t="shared" si="2"/>
        <v>2676.470588</v>
      </c>
      <c r="I207" s="59">
        <v>4.0</v>
      </c>
      <c r="J207" s="59">
        <v>3.0</v>
      </c>
      <c r="K207" s="59" t="s">
        <v>77</v>
      </c>
      <c r="L207" s="70" t="s">
        <v>126</v>
      </c>
      <c r="M207" s="70" t="s">
        <v>136</v>
      </c>
      <c r="N207" s="70" t="s">
        <v>95</v>
      </c>
      <c r="O207" s="58" t="s">
        <v>270</v>
      </c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</row>
    <row r="208">
      <c r="A208" s="59"/>
      <c r="B208" s="64" t="s">
        <v>76</v>
      </c>
      <c r="C208" s="51" t="s">
        <v>39</v>
      </c>
      <c r="D208" s="72">
        <v>380000.0</v>
      </c>
      <c r="E208" s="59">
        <v>138.0</v>
      </c>
      <c r="F208" s="55">
        <f t="shared" si="1"/>
        <v>2753.623188</v>
      </c>
      <c r="G208" s="59">
        <v>30.0</v>
      </c>
      <c r="H208" s="55">
        <f t="shared" si="2"/>
        <v>12666.66667</v>
      </c>
      <c r="I208" s="59">
        <v>4.0</v>
      </c>
      <c r="J208" s="59">
        <v>3.0</v>
      </c>
      <c r="K208" s="59" t="s">
        <v>77</v>
      </c>
      <c r="L208" s="70" t="s">
        <v>126</v>
      </c>
      <c r="M208" s="70" t="s">
        <v>271</v>
      </c>
      <c r="N208" s="70" t="s">
        <v>95</v>
      </c>
      <c r="O208" s="58" t="s">
        <v>272</v>
      </c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</row>
    <row r="209">
      <c r="A209" s="59"/>
      <c r="B209" s="64" t="s">
        <v>76</v>
      </c>
      <c r="C209" s="51" t="s">
        <v>39</v>
      </c>
      <c r="D209" s="72">
        <v>420000.0</v>
      </c>
      <c r="E209" s="59">
        <v>140.0</v>
      </c>
      <c r="F209" s="55">
        <f t="shared" si="1"/>
        <v>3000</v>
      </c>
      <c r="G209" s="59">
        <v>120.0</v>
      </c>
      <c r="H209" s="55">
        <f t="shared" si="2"/>
        <v>3500</v>
      </c>
      <c r="I209" s="59">
        <v>4.0</v>
      </c>
      <c r="J209" s="59">
        <v>4.0</v>
      </c>
      <c r="K209" s="59" t="s">
        <v>77</v>
      </c>
      <c r="L209" s="70" t="s">
        <v>126</v>
      </c>
      <c r="M209" s="79" t="s">
        <v>266</v>
      </c>
      <c r="N209" s="70" t="s">
        <v>95</v>
      </c>
      <c r="O209" s="58" t="s">
        <v>273</v>
      </c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</row>
    <row r="210">
      <c r="A210" s="59"/>
      <c r="B210" s="64" t="s">
        <v>76</v>
      </c>
      <c r="C210" s="51" t="s">
        <v>39</v>
      </c>
      <c r="D210" s="72">
        <v>330000.0</v>
      </c>
      <c r="E210" s="59">
        <v>279.0</v>
      </c>
      <c r="F210" s="55">
        <f t="shared" si="1"/>
        <v>1182.795699</v>
      </c>
      <c r="G210" s="59">
        <v>220.0</v>
      </c>
      <c r="H210" s="55">
        <f t="shared" si="2"/>
        <v>1500</v>
      </c>
      <c r="I210" s="59">
        <v>4.0</v>
      </c>
      <c r="J210" s="59">
        <v>4.0</v>
      </c>
      <c r="K210" s="59" t="s">
        <v>77</v>
      </c>
      <c r="L210" s="70" t="s">
        <v>126</v>
      </c>
      <c r="M210" s="80" t="s">
        <v>229</v>
      </c>
      <c r="N210" s="70" t="s">
        <v>95</v>
      </c>
      <c r="O210" s="58" t="s">
        <v>274</v>
      </c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</row>
    <row r="211">
      <c r="A211" s="59"/>
      <c r="B211" s="64" t="s">
        <v>76</v>
      </c>
      <c r="C211" s="51" t="s">
        <v>39</v>
      </c>
      <c r="D211" s="72">
        <v>990000.0</v>
      </c>
      <c r="E211" s="59">
        <v>400.0</v>
      </c>
      <c r="F211" s="55">
        <f t="shared" si="1"/>
        <v>2475</v>
      </c>
      <c r="G211" s="59">
        <v>320.0</v>
      </c>
      <c r="H211" s="55">
        <f t="shared" si="2"/>
        <v>3093.75</v>
      </c>
      <c r="I211" s="59">
        <v>4.0</v>
      </c>
      <c r="J211" s="59">
        <v>4.0</v>
      </c>
      <c r="K211" s="59" t="s">
        <v>62</v>
      </c>
      <c r="L211" s="70" t="s">
        <v>126</v>
      </c>
      <c r="M211" s="80" t="s">
        <v>275</v>
      </c>
      <c r="N211" s="70" t="s">
        <v>65</v>
      </c>
      <c r="O211" s="58" t="s">
        <v>276</v>
      </c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</row>
    <row r="212">
      <c r="A212" s="59"/>
      <c r="B212" s="64" t="s">
        <v>76</v>
      </c>
      <c r="C212" s="51" t="s">
        <v>39</v>
      </c>
      <c r="D212" s="72">
        <v>365000.0</v>
      </c>
      <c r="E212" s="59">
        <v>156.0</v>
      </c>
      <c r="F212" s="55">
        <f t="shared" si="1"/>
        <v>2339.74359</v>
      </c>
      <c r="G212" s="59">
        <v>130.0</v>
      </c>
      <c r="H212" s="55">
        <f t="shared" si="2"/>
        <v>2807.692308</v>
      </c>
      <c r="I212" s="59">
        <v>4.0</v>
      </c>
      <c r="J212" s="59">
        <v>3.0</v>
      </c>
      <c r="K212" s="59" t="s">
        <v>77</v>
      </c>
      <c r="L212" s="70" t="s">
        <v>126</v>
      </c>
      <c r="M212" s="80" t="s">
        <v>136</v>
      </c>
      <c r="N212" s="70" t="s">
        <v>95</v>
      </c>
      <c r="O212" s="58" t="s">
        <v>277</v>
      </c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</row>
    <row r="213">
      <c r="A213" s="59"/>
      <c r="B213" s="64" t="s">
        <v>76</v>
      </c>
      <c r="C213" s="51" t="s">
        <v>39</v>
      </c>
      <c r="D213" s="72">
        <v>385000.0</v>
      </c>
      <c r="E213" s="59">
        <v>176.0</v>
      </c>
      <c r="F213" s="55">
        <f t="shared" si="1"/>
        <v>2187.5</v>
      </c>
      <c r="G213" s="59">
        <v>150.0</v>
      </c>
      <c r="H213" s="55">
        <f t="shared" si="2"/>
        <v>2566.666667</v>
      </c>
      <c r="I213" s="59">
        <v>4.0</v>
      </c>
      <c r="J213" s="59">
        <v>4.0</v>
      </c>
      <c r="K213" s="59" t="s">
        <v>77</v>
      </c>
      <c r="L213" s="70" t="s">
        <v>126</v>
      </c>
      <c r="M213" s="80" t="s">
        <v>136</v>
      </c>
      <c r="N213" s="70" t="s">
        <v>95</v>
      </c>
      <c r="O213" s="58" t="s">
        <v>278</v>
      </c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</row>
    <row r="214">
      <c r="A214" s="59"/>
      <c r="B214" s="64" t="s">
        <v>76</v>
      </c>
      <c r="C214" s="51" t="s">
        <v>39</v>
      </c>
      <c r="D214" s="72">
        <v>389000.0</v>
      </c>
      <c r="E214" s="59">
        <v>142.0</v>
      </c>
      <c r="F214" s="55">
        <f t="shared" si="1"/>
        <v>2739.43662</v>
      </c>
      <c r="G214" s="59">
        <v>110.0</v>
      </c>
      <c r="H214" s="55">
        <f t="shared" si="2"/>
        <v>3536.363636</v>
      </c>
      <c r="I214" s="59">
        <v>4.0</v>
      </c>
      <c r="J214" s="59">
        <v>4.0</v>
      </c>
      <c r="K214" s="59" t="s">
        <v>77</v>
      </c>
      <c r="L214" s="70" t="s">
        <v>126</v>
      </c>
      <c r="M214" s="80" t="s">
        <v>136</v>
      </c>
      <c r="N214" s="70" t="s">
        <v>95</v>
      </c>
      <c r="O214" s="58" t="s">
        <v>279</v>
      </c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</row>
    <row r="215">
      <c r="A215" s="59"/>
      <c r="B215" s="64" t="s">
        <v>76</v>
      </c>
      <c r="C215" s="51" t="s">
        <v>39</v>
      </c>
      <c r="D215" s="72">
        <v>380000.0</v>
      </c>
      <c r="E215" s="59">
        <v>200.0</v>
      </c>
      <c r="F215" s="55">
        <f t="shared" si="1"/>
        <v>1900</v>
      </c>
      <c r="G215" s="59">
        <v>147.0</v>
      </c>
      <c r="H215" s="55">
        <f t="shared" si="2"/>
        <v>2585.034014</v>
      </c>
      <c r="I215" s="59">
        <v>4.0</v>
      </c>
      <c r="J215" s="59">
        <v>4.0</v>
      </c>
      <c r="K215" s="59" t="s">
        <v>55</v>
      </c>
      <c r="L215" s="70" t="s">
        <v>126</v>
      </c>
      <c r="M215" s="80" t="s">
        <v>280</v>
      </c>
      <c r="N215" s="70" t="s">
        <v>95</v>
      </c>
      <c r="O215" s="58" t="s">
        <v>281</v>
      </c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</row>
    <row r="216">
      <c r="A216" s="59"/>
      <c r="B216" s="64" t="s">
        <v>76</v>
      </c>
      <c r="C216" s="51" t="s">
        <v>39</v>
      </c>
      <c r="D216" s="72">
        <v>370000.0</v>
      </c>
      <c r="E216" s="59">
        <v>200.0</v>
      </c>
      <c r="F216" s="55">
        <f t="shared" si="1"/>
        <v>1850</v>
      </c>
      <c r="G216" s="59">
        <v>130.0</v>
      </c>
      <c r="H216" s="55">
        <f t="shared" si="2"/>
        <v>2846.153846</v>
      </c>
      <c r="I216" s="59">
        <v>4.0</v>
      </c>
      <c r="J216" s="59">
        <v>3.0</v>
      </c>
      <c r="K216" s="59" t="s">
        <v>77</v>
      </c>
      <c r="L216" s="70" t="s">
        <v>63</v>
      </c>
      <c r="M216" s="80" t="s">
        <v>138</v>
      </c>
      <c r="N216" s="70" t="s">
        <v>95</v>
      </c>
      <c r="O216" s="58" t="s">
        <v>282</v>
      </c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</row>
    <row r="217">
      <c r="A217" s="59"/>
      <c r="B217" s="64" t="s">
        <v>76</v>
      </c>
      <c r="C217" s="51" t="s">
        <v>39</v>
      </c>
      <c r="D217" s="72">
        <v>345000.0</v>
      </c>
      <c r="E217" s="59">
        <v>240.0</v>
      </c>
      <c r="F217" s="55">
        <f t="shared" si="1"/>
        <v>1437.5</v>
      </c>
      <c r="G217" s="59">
        <v>180.0</v>
      </c>
      <c r="H217" s="55">
        <f t="shared" si="2"/>
        <v>1916.666667</v>
      </c>
      <c r="I217" s="59">
        <v>4.0</v>
      </c>
      <c r="J217" s="59">
        <v>3.0</v>
      </c>
      <c r="K217" s="59" t="s">
        <v>55</v>
      </c>
      <c r="L217" s="70" t="s">
        <v>63</v>
      </c>
      <c r="M217" s="80" t="s">
        <v>260</v>
      </c>
      <c r="N217" s="70" t="s">
        <v>95</v>
      </c>
      <c r="O217" s="58" t="s">
        <v>283</v>
      </c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</row>
    <row r="218">
      <c r="A218" s="59" t="s">
        <v>67</v>
      </c>
      <c r="B218" s="51" t="s">
        <v>54</v>
      </c>
      <c r="C218" s="51" t="s">
        <v>39</v>
      </c>
      <c r="D218" s="60">
        <v>475000.0</v>
      </c>
      <c r="E218" s="59">
        <v>156.0</v>
      </c>
      <c r="F218" s="55">
        <f t="shared" si="1"/>
        <v>3044.871795</v>
      </c>
      <c r="G218" s="59">
        <v>133.0</v>
      </c>
      <c r="H218" s="55">
        <f t="shared" si="2"/>
        <v>3571.428571</v>
      </c>
      <c r="I218" s="59">
        <v>4.0</v>
      </c>
      <c r="J218" s="59">
        <v>3.0</v>
      </c>
      <c r="K218" s="59" t="s">
        <v>62</v>
      </c>
      <c r="L218" s="59" t="s">
        <v>63</v>
      </c>
      <c r="M218" s="59" t="s">
        <v>67</v>
      </c>
      <c r="N218" s="59" t="s">
        <v>95</v>
      </c>
      <c r="O218" s="58" t="s">
        <v>284</v>
      </c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</row>
    <row r="219">
      <c r="A219" s="59" t="s">
        <v>67</v>
      </c>
      <c r="B219" s="51" t="s">
        <v>54</v>
      </c>
      <c r="C219" s="51" t="s">
        <v>39</v>
      </c>
      <c r="D219" s="60">
        <v>850000.0</v>
      </c>
      <c r="E219" s="59">
        <v>226.0</v>
      </c>
      <c r="F219" s="55">
        <f t="shared" si="1"/>
        <v>3761.061947</v>
      </c>
      <c r="G219" s="59">
        <v>204.0</v>
      </c>
      <c r="H219" s="55">
        <f t="shared" si="2"/>
        <v>4166.666667</v>
      </c>
      <c r="I219" s="59">
        <v>4.0</v>
      </c>
      <c r="J219" s="59">
        <v>3.0</v>
      </c>
      <c r="K219" s="59" t="s">
        <v>62</v>
      </c>
      <c r="L219" s="59" t="s">
        <v>63</v>
      </c>
      <c r="M219" s="59" t="s">
        <v>67</v>
      </c>
      <c r="N219" s="59" t="s">
        <v>95</v>
      </c>
      <c r="O219" s="58" t="s">
        <v>285</v>
      </c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</row>
    <row r="220">
      <c r="A220" s="59" t="s">
        <v>67</v>
      </c>
      <c r="B220" s="51" t="s">
        <v>54</v>
      </c>
      <c r="C220" s="51" t="s">
        <v>39</v>
      </c>
      <c r="D220" s="60">
        <v>495000.0</v>
      </c>
      <c r="E220" s="59">
        <v>191.0</v>
      </c>
      <c r="F220" s="55">
        <f t="shared" si="1"/>
        <v>2591.623037</v>
      </c>
      <c r="G220" s="59">
        <v>177.0</v>
      </c>
      <c r="H220" s="55">
        <f t="shared" si="2"/>
        <v>2796.610169</v>
      </c>
      <c r="I220" s="59">
        <v>4.0</v>
      </c>
      <c r="J220" s="59">
        <v>3.0</v>
      </c>
      <c r="K220" s="59" t="s">
        <v>77</v>
      </c>
      <c r="L220" s="59" t="s">
        <v>63</v>
      </c>
      <c r="M220" s="59" t="s">
        <v>67</v>
      </c>
      <c r="N220" s="59" t="s">
        <v>95</v>
      </c>
      <c r="O220" s="58" t="s">
        <v>286</v>
      </c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</row>
    <row r="221">
      <c r="A221" s="59" t="s">
        <v>67</v>
      </c>
      <c r="B221" s="51" t="s">
        <v>54</v>
      </c>
      <c r="C221" s="51" t="s">
        <v>39</v>
      </c>
      <c r="D221" s="60">
        <v>475000.0</v>
      </c>
      <c r="E221" s="59">
        <v>156.0</v>
      </c>
      <c r="F221" s="55">
        <f t="shared" si="1"/>
        <v>3044.871795</v>
      </c>
      <c r="G221" s="59">
        <v>140.0</v>
      </c>
      <c r="H221" s="55">
        <f t="shared" si="2"/>
        <v>3392.857143</v>
      </c>
      <c r="I221" s="59">
        <v>4.0</v>
      </c>
      <c r="J221" s="59">
        <v>3.0</v>
      </c>
      <c r="K221" s="59" t="s">
        <v>77</v>
      </c>
      <c r="L221" s="59" t="s">
        <v>63</v>
      </c>
      <c r="M221" s="59" t="s">
        <v>67</v>
      </c>
      <c r="N221" s="59" t="s">
        <v>95</v>
      </c>
      <c r="O221" s="58" t="s">
        <v>287</v>
      </c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</row>
    <row r="222">
      <c r="A222" s="59" t="s">
        <v>61</v>
      </c>
      <c r="B222" s="51" t="s">
        <v>54</v>
      </c>
      <c r="C222" s="51" t="s">
        <v>39</v>
      </c>
      <c r="D222" s="60">
        <v>1412512.0</v>
      </c>
      <c r="E222" s="59">
        <v>303.6</v>
      </c>
      <c r="F222" s="55">
        <f t="shared" si="1"/>
        <v>4652.542819</v>
      </c>
      <c r="G222" s="59">
        <v>206.8</v>
      </c>
      <c r="H222" s="55">
        <f t="shared" si="2"/>
        <v>6830.32882</v>
      </c>
      <c r="I222" s="59">
        <v>4.0</v>
      </c>
      <c r="J222" s="59">
        <v>4.0</v>
      </c>
      <c r="K222" s="59" t="s">
        <v>62</v>
      </c>
      <c r="L222" s="59" t="s">
        <v>63</v>
      </c>
      <c r="M222" s="59" t="s">
        <v>64</v>
      </c>
      <c r="N222" s="59" t="s">
        <v>65</v>
      </c>
      <c r="O222" s="58" t="s">
        <v>288</v>
      </c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</row>
    <row r="223">
      <c r="A223" s="63" t="s">
        <v>75</v>
      </c>
      <c r="B223" s="64" t="s">
        <v>76</v>
      </c>
      <c r="C223" s="73" t="s">
        <v>39</v>
      </c>
      <c r="D223" s="69">
        <v>1081000.0</v>
      </c>
      <c r="E223" s="63">
        <v>310.0</v>
      </c>
      <c r="F223" s="55">
        <f t="shared" si="1"/>
        <v>3487.096774</v>
      </c>
      <c r="G223" s="63">
        <v>250.0</v>
      </c>
      <c r="H223" s="55">
        <f t="shared" si="2"/>
        <v>4324</v>
      </c>
      <c r="I223" s="63">
        <v>4.0</v>
      </c>
      <c r="J223" s="63">
        <v>4.0</v>
      </c>
      <c r="K223" s="63" t="s">
        <v>77</v>
      </c>
      <c r="L223" s="63" t="s">
        <v>126</v>
      </c>
      <c r="M223" s="57" t="s">
        <v>78</v>
      </c>
      <c r="N223" s="57" t="s">
        <v>177</v>
      </c>
      <c r="O223" s="67" t="s">
        <v>289</v>
      </c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</row>
    <row r="224">
      <c r="A224" s="63" t="s">
        <v>75</v>
      </c>
      <c r="B224" s="64" t="s">
        <v>76</v>
      </c>
      <c r="C224" s="65" t="s">
        <v>39</v>
      </c>
      <c r="D224" s="65">
        <v>520000.0</v>
      </c>
      <c r="E224" s="63">
        <v>250.0</v>
      </c>
      <c r="F224" s="55">
        <f t="shared" si="1"/>
        <v>2080</v>
      </c>
      <c r="G224" s="63">
        <v>220.0</v>
      </c>
      <c r="H224" s="55">
        <f t="shared" si="2"/>
        <v>2363.636364</v>
      </c>
      <c r="I224" s="63">
        <v>4.0</v>
      </c>
      <c r="J224" s="66">
        <v>5.0</v>
      </c>
      <c r="K224" s="63" t="s">
        <v>77</v>
      </c>
      <c r="L224" s="57" t="s">
        <v>126</v>
      </c>
      <c r="M224" s="57" t="s">
        <v>78</v>
      </c>
      <c r="N224" s="57" t="s">
        <v>79</v>
      </c>
      <c r="O224" s="58" t="s">
        <v>290</v>
      </c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</row>
    <row r="225">
      <c r="A225" s="63" t="s">
        <v>75</v>
      </c>
      <c r="B225" s="64" t="s">
        <v>76</v>
      </c>
      <c r="C225" s="65" t="s">
        <v>39</v>
      </c>
      <c r="D225" s="65">
        <v>895000.0</v>
      </c>
      <c r="E225" s="63">
        <v>360.0</v>
      </c>
      <c r="F225" s="55">
        <f t="shared" si="1"/>
        <v>2486.111111</v>
      </c>
      <c r="G225" s="63">
        <v>229.0</v>
      </c>
      <c r="H225" s="55">
        <f t="shared" si="2"/>
        <v>3908.296943</v>
      </c>
      <c r="I225" s="63">
        <v>4.0</v>
      </c>
      <c r="J225" s="66">
        <v>4.0</v>
      </c>
      <c r="K225" s="63" t="s">
        <v>77</v>
      </c>
      <c r="L225" s="63" t="s">
        <v>126</v>
      </c>
      <c r="M225" s="57" t="s">
        <v>78</v>
      </c>
      <c r="N225" s="63" t="s">
        <v>177</v>
      </c>
      <c r="O225" s="58" t="s">
        <v>291</v>
      </c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</row>
    <row r="226">
      <c r="A226" s="59"/>
      <c r="B226" s="64" t="s">
        <v>76</v>
      </c>
      <c r="C226" s="51" t="s">
        <v>39</v>
      </c>
      <c r="D226" s="72">
        <v>1975000.0</v>
      </c>
      <c r="E226" s="59">
        <v>497.85</v>
      </c>
      <c r="F226" s="55">
        <f t="shared" si="1"/>
        <v>3967.058351</v>
      </c>
      <c r="G226" s="59">
        <v>410.0</v>
      </c>
      <c r="H226" s="55">
        <f t="shared" si="2"/>
        <v>4817.073171</v>
      </c>
      <c r="I226" s="59">
        <v>4.0</v>
      </c>
      <c r="J226" s="59">
        <v>4.0</v>
      </c>
      <c r="K226" s="59" t="s">
        <v>62</v>
      </c>
      <c r="L226" s="70" t="s">
        <v>126</v>
      </c>
      <c r="M226" s="70" t="s">
        <v>92</v>
      </c>
      <c r="N226" s="49"/>
      <c r="O226" s="58" t="s">
        <v>292</v>
      </c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</row>
    <row r="227">
      <c r="A227" s="59"/>
      <c r="B227" s="64" t="s">
        <v>76</v>
      </c>
      <c r="C227" s="51" t="s">
        <v>39</v>
      </c>
      <c r="D227" s="72">
        <v>1550000.0</v>
      </c>
      <c r="E227" s="59">
        <v>227.0</v>
      </c>
      <c r="F227" s="55">
        <f t="shared" si="1"/>
        <v>6828.193833</v>
      </c>
      <c r="G227" s="59">
        <v>193.0</v>
      </c>
      <c r="H227" s="55">
        <f t="shared" si="2"/>
        <v>8031.088083</v>
      </c>
      <c r="I227" s="59">
        <v>4.0</v>
      </c>
      <c r="J227" s="59">
        <v>5.0</v>
      </c>
      <c r="K227" s="59" t="s">
        <v>62</v>
      </c>
      <c r="L227" s="70" t="s">
        <v>126</v>
      </c>
      <c r="M227" s="70" t="s">
        <v>92</v>
      </c>
      <c r="N227" s="49"/>
      <c r="O227" s="58" t="s">
        <v>293</v>
      </c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</row>
    <row r="228">
      <c r="A228" s="59"/>
      <c r="B228" s="64" t="s">
        <v>76</v>
      </c>
      <c r="C228" s="51" t="s">
        <v>39</v>
      </c>
      <c r="D228" s="72">
        <v>1420000.0</v>
      </c>
      <c r="E228" s="59">
        <v>315.0</v>
      </c>
      <c r="F228" s="55">
        <f t="shared" si="1"/>
        <v>4507.936508</v>
      </c>
      <c r="G228" s="59">
        <v>263.0</v>
      </c>
      <c r="H228" s="55">
        <f t="shared" si="2"/>
        <v>5399.239544</v>
      </c>
      <c r="I228" s="59">
        <v>4.0</v>
      </c>
      <c r="J228" s="59">
        <v>4.0</v>
      </c>
      <c r="K228" s="59" t="s">
        <v>77</v>
      </c>
      <c r="L228" s="70" t="s">
        <v>126</v>
      </c>
      <c r="M228" s="70" t="s">
        <v>294</v>
      </c>
      <c r="N228" s="49"/>
      <c r="O228" s="58" t="s">
        <v>295</v>
      </c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</row>
    <row r="229">
      <c r="A229" s="59"/>
      <c r="B229" s="64" t="s">
        <v>76</v>
      </c>
      <c r="C229" s="51" t="s">
        <v>39</v>
      </c>
      <c r="D229" s="72">
        <v>1200000.0</v>
      </c>
      <c r="E229" s="59">
        <v>314.15</v>
      </c>
      <c r="F229" s="55">
        <f t="shared" si="1"/>
        <v>3819.831291</v>
      </c>
      <c r="G229" s="59">
        <v>256.0</v>
      </c>
      <c r="H229" s="55">
        <f t="shared" si="2"/>
        <v>4687.5</v>
      </c>
      <c r="I229" s="59">
        <v>4.0</v>
      </c>
      <c r="J229" s="59">
        <v>5.0</v>
      </c>
      <c r="K229" s="59" t="s">
        <v>77</v>
      </c>
      <c r="L229" s="70" t="s">
        <v>126</v>
      </c>
      <c r="M229" s="70" t="s">
        <v>92</v>
      </c>
      <c r="N229" s="49"/>
      <c r="O229" s="58" t="s">
        <v>296</v>
      </c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</row>
    <row r="230">
      <c r="A230" s="59"/>
      <c r="B230" s="64" t="s">
        <v>76</v>
      </c>
      <c r="C230" s="51" t="s">
        <v>39</v>
      </c>
      <c r="D230" s="72">
        <v>850000.0</v>
      </c>
      <c r="E230" s="59">
        <v>201.75</v>
      </c>
      <c r="F230" s="55">
        <f t="shared" si="1"/>
        <v>4213.135068</v>
      </c>
      <c r="G230" s="59">
        <v>160.0</v>
      </c>
      <c r="H230" s="55">
        <f t="shared" si="2"/>
        <v>5312.5</v>
      </c>
      <c r="I230" s="59">
        <v>4.0</v>
      </c>
      <c r="J230" s="59">
        <v>3.0</v>
      </c>
      <c r="K230" s="59" t="s">
        <v>77</v>
      </c>
      <c r="L230" s="70" t="s">
        <v>126</v>
      </c>
      <c r="M230" s="70" t="s">
        <v>92</v>
      </c>
      <c r="N230" s="49"/>
      <c r="O230" s="58" t="s">
        <v>297</v>
      </c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</row>
    <row r="231">
      <c r="A231" s="59"/>
      <c r="B231" s="64" t="s">
        <v>76</v>
      </c>
      <c r="C231" s="51" t="s">
        <v>39</v>
      </c>
      <c r="D231" s="72">
        <v>795000.0</v>
      </c>
      <c r="E231" s="59">
        <v>270.0</v>
      </c>
      <c r="F231" s="55">
        <f t="shared" si="1"/>
        <v>2944.444444</v>
      </c>
      <c r="G231" s="59">
        <v>195.0</v>
      </c>
      <c r="H231" s="55">
        <f t="shared" si="2"/>
        <v>4076.923077</v>
      </c>
      <c r="I231" s="59">
        <v>4.0</v>
      </c>
      <c r="J231" s="59">
        <v>4.0</v>
      </c>
      <c r="K231" s="59" t="s">
        <v>77</v>
      </c>
      <c r="L231" s="70" t="s">
        <v>126</v>
      </c>
      <c r="M231" s="70" t="s">
        <v>92</v>
      </c>
      <c r="N231" s="49"/>
      <c r="O231" s="58" t="s">
        <v>298</v>
      </c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</row>
    <row r="232">
      <c r="A232" s="70"/>
      <c r="B232" s="64" t="s">
        <v>76</v>
      </c>
      <c r="C232" s="71" t="s">
        <v>39</v>
      </c>
      <c r="D232" s="72">
        <v>1890000.0</v>
      </c>
      <c r="E232" s="70">
        <v>1525.0</v>
      </c>
      <c r="F232" s="55">
        <f t="shared" si="1"/>
        <v>1239.344262</v>
      </c>
      <c r="G232" s="70">
        <v>358.4</v>
      </c>
      <c r="H232" s="55">
        <f t="shared" si="2"/>
        <v>5273.4375</v>
      </c>
      <c r="I232" s="70">
        <v>4.0</v>
      </c>
      <c r="J232" s="70">
        <v>4.0</v>
      </c>
      <c r="K232" s="70" t="s">
        <v>77</v>
      </c>
      <c r="L232" s="70" t="s">
        <v>126</v>
      </c>
      <c r="M232" s="70" t="s">
        <v>92</v>
      </c>
      <c r="N232" s="49"/>
      <c r="O232" s="58" t="s">
        <v>299</v>
      </c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</row>
    <row r="233">
      <c r="A233" s="70"/>
      <c r="B233" s="64" t="s">
        <v>76</v>
      </c>
      <c r="C233" s="71" t="s">
        <v>39</v>
      </c>
      <c r="D233" s="72">
        <v>1375000.0</v>
      </c>
      <c r="E233" s="70">
        <v>495.0</v>
      </c>
      <c r="F233" s="55">
        <f t="shared" si="1"/>
        <v>2777.777778</v>
      </c>
      <c r="G233" s="70">
        <v>420.0</v>
      </c>
      <c r="H233" s="55">
        <f t="shared" si="2"/>
        <v>3273.809524</v>
      </c>
      <c r="I233" s="70">
        <v>4.0</v>
      </c>
      <c r="J233" s="70">
        <v>5.0</v>
      </c>
      <c r="K233" s="70" t="s">
        <v>77</v>
      </c>
      <c r="L233" s="70" t="s">
        <v>126</v>
      </c>
      <c r="M233" s="70" t="s">
        <v>92</v>
      </c>
      <c r="N233" s="49"/>
      <c r="O233" s="58" t="s">
        <v>300</v>
      </c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</row>
    <row r="234">
      <c r="A234" s="70"/>
      <c r="B234" s="64" t="s">
        <v>76</v>
      </c>
      <c r="C234" s="71" t="s">
        <v>39</v>
      </c>
      <c r="D234" s="72">
        <v>925000.0</v>
      </c>
      <c r="E234" s="70">
        <v>299.0</v>
      </c>
      <c r="F234" s="55">
        <f t="shared" si="1"/>
        <v>3093.645485</v>
      </c>
      <c r="G234" s="70">
        <v>279.0</v>
      </c>
      <c r="H234" s="55">
        <f t="shared" si="2"/>
        <v>3315.412186</v>
      </c>
      <c r="I234" s="70">
        <v>4.0</v>
      </c>
      <c r="J234" s="70">
        <v>4.0</v>
      </c>
      <c r="K234" s="70" t="s">
        <v>55</v>
      </c>
      <c r="L234" s="70" t="s">
        <v>126</v>
      </c>
      <c r="M234" s="70" t="s">
        <v>92</v>
      </c>
      <c r="N234" s="49"/>
      <c r="O234" s="58" t="s">
        <v>301</v>
      </c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</row>
    <row r="235">
      <c r="A235" s="70"/>
      <c r="B235" s="64" t="s">
        <v>76</v>
      </c>
      <c r="C235" s="64" t="s">
        <v>39</v>
      </c>
      <c r="D235" s="72">
        <v>1675000.0</v>
      </c>
      <c r="E235" s="70">
        <v>479.0</v>
      </c>
      <c r="F235" s="55">
        <f t="shared" si="1"/>
        <v>3496.868476</v>
      </c>
      <c r="G235" s="70">
        <v>386.0</v>
      </c>
      <c r="H235" s="55">
        <f t="shared" si="2"/>
        <v>4339.378238</v>
      </c>
      <c r="I235" s="70">
        <v>4.0</v>
      </c>
      <c r="J235" s="70">
        <v>4.0</v>
      </c>
      <c r="K235" s="70" t="s">
        <v>77</v>
      </c>
      <c r="L235" s="70" t="s">
        <v>126</v>
      </c>
      <c r="M235" s="70" t="s">
        <v>92</v>
      </c>
      <c r="N235" s="49"/>
      <c r="O235" s="58" t="s">
        <v>302</v>
      </c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</row>
    <row r="236">
      <c r="A236" s="70" t="s">
        <v>303</v>
      </c>
      <c r="B236" s="64" t="s">
        <v>76</v>
      </c>
      <c r="C236" s="64" t="s">
        <v>39</v>
      </c>
      <c r="D236" s="72">
        <v>925000.0</v>
      </c>
      <c r="E236" s="70">
        <v>283.0</v>
      </c>
      <c r="F236" s="55">
        <f t="shared" si="1"/>
        <v>3268.551237</v>
      </c>
      <c r="G236" s="70">
        <v>238.0</v>
      </c>
      <c r="H236" s="55">
        <f t="shared" si="2"/>
        <v>3886.554622</v>
      </c>
      <c r="I236" s="70">
        <v>4.0</v>
      </c>
      <c r="J236" s="70">
        <v>4.0</v>
      </c>
      <c r="K236" s="70" t="s">
        <v>77</v>
      </c>
      <c r="L236" s="70" t="s">
        <v>126</v>
      </c>
      <c r="M236" s="70" t="s">
        <v>92</v>
      </c>
      <c r="N236" s="49"/>
      <c r="O236" s="58" t="s">
        <v>304</v>
      </c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</row>
    <row r="237">
      <c r="A237" s="70" t="s">
        <v>305</v>
      </c>
      <c r="B237" s="64" t="s">
        <v>76</v>
      </c>
      <c r="C237" s="64" t="s">
        <v>39</v>
      </c>
      <c r="D237" s="72">
        <v>4550000.0</v>
      </c>
      <c r="E237" s="70">
        <v>260.0</v>
      </c>
      <c r="F237" s="55">
        <f t="shared" si="1"/>
        <v>17500</v>
      </c>
      <c r="G237" s="70">
        <v>205.0</v>
      </c>
      <c r="H237" s="55">
        <f t="shared" si="2"/>
        <v>22195.12195</v>
      </c>
      <c r="I237" s="70">
        <v>4.0</v>
      </c>
      <c r="J237" s="70">
        <v>4.0</v>
      </c>
      <c r="K237" s="70" t="s">
        <v>62</v>
      </c>
      <c r="L237" s="70" t="s">
        <v>126</v>
      </c>
      <c r="M237" s="70" t="s">
        <v>92</v>
      </c>
      <c r="N237" s="49"/>
      <c r="O237" s="58" t="s">
        <v>306</v>
      </c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</row>
    <row r="238">
      <c r="A238" s="70"/>
      <c r="B238" s="64" t="s">
        <v>76</v>
      </c>
      <c r="C238" s="64" t="s">
        <v>39</v>
      </c>
      <c r="D238" s="72">
        <v>650000.0</v>
      </c>
      <c r="E238" s="70">
        <v>294.4</v>
      </c>
      <c r="F238" s="55">
        <f t="shared" si="1"/>
        <v>2207.880435</v>
      </c>
      <c r="G238" s="70">
        <v>183.4</v>
      </c>
      <c r="H238" s="55">
        <f t="shared" si="2"/>
        <v>3544.165758</v>
      </c>
      <c r="I238" s="70">
        <v>4.0</v>
      </c>
      <c r="J238" s="70">
        <v>4.0</v>
      </c>
      <c r="K238" s="70" t="s">
        <v>77</v>
      </c>
      <c r="L238" s="70" t="s">
        <v>126</v>
      </c>
      <c r="M238" s="70" t="s">
        <v>90</v>
      </c>
      <c r="N238" s="49"/>
      <c r="O238" s="58" t="s">
        <v>307</v>
      </c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</row>
    <row r="239">
      <c r="A239" s="70"/>
      <c r="B239" s="64" t="s">
        <v>76</v>
      </c>
      <c r="C239" s="64" t="s">
        <v>39</v>
      </c>
      <c r="D239" s="72">
        <v>440000.0</v>
      </c>
      <c r="E239" s="70">
        <v>330.0</v>
      </c>
      <c r="F239" s="55">
        <f t="shared" si="1"/>
        <v>1333.333333</v>
      </c>
      <c r="G239" s="70">
        <v>260.0</v>
      </c>
      <c r="H239" s="55">
        <f t="shared" si="2"/>
        <v>1692.307692</v>
      </c>
      <c r="I239" s="70">
        <v>4.0</v>
      </c>
      <c r="J239" s="70">
        <v>4.0</v>
      </c>
      <c r="K239" s="70" t="s">
        <v>77</v>
      </c>
      <c r="L239" s="70" t="s">
        <v>126</v>
      </c>
      <c r="M239" s="70" t="s">
        <v>92</v>
      </c>
      <c r="N239" s="49"/>
      <c r="O239" s="58" t="s">
        <v>308</v>
      </c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</row>
    <row r="240">
      <c r="A240" s="70"/>
      <c r="B240" s="64" t="s">
        <v>76</v>
      </c>
      <c r="C240" s="64" t="s">
        <v>39</v>
      </c>
      <c r="D240" s="72">
        <v>599000.0</v>
      </c>
      <c r="E240" s="70">
        <v>245.0</v>
      </c>
      <c r="F240" s="55">
        <f t="shared" si="1"/>
        <v>2444.897959</v>
      </c>
      <c r="G240" s="70">
        <v>198.0</v>
      </c>
      <c r="H240" s="55">
        <f t="shared" si="2"/>
        <v>3025.252525</v>
      </c>
      <c r="I240" s="70">
        <v>4.0</v>
      </c>
      <c r="J240" s="70">
        <v>3.0</v>
      </c>
      <c r="K240" s="70" t="s">
        <v>62</v>
      </c>
      <c r="L240" s="70" t="s">
        <v>126</v>
      </c>
      <c r="M240" s="70" t="s">
        <v>92</v>
      </c>
      <c r="N240" s="49"/>
      <c r="O240" s="58" t="s">
        <v>309</v>
      </c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</row>
    <row r="241">
      <c r="A241" s="70"/>
      <c r="B241" s="64" t="s">
        <v>76</v>
      </c>
      <c r="C241" s="64" t="s">
        <v>39</v>
      </c>
      <c r="D241" s="72">
        <v>1190000.0</v>
      </c>
      <c r="E241" s="70">
        <v>335.0</v>
      </c>
      <c r="F241" s="55">
        <f t="shared" si="1"/>
        <v>3552.238806</v>
      </c>
      <c r="G241" s="70">
        <v>230.0</v>
      </c>
      <c r="H241" s="55">
        <f t="shared" si="2"/>
        <v>5173.913043</v>
      </c>
      <c r="I241" s="70">
        <v>4.0</v>
      </c>
      <c r="J241" s="70">
        <v>4.0</v>
      </c>
      <c r="K241" s="70" t="s">
        <v>77</v>
      </c>
      <c r="L241" s="70" t="s">
        <v>126</v>
      </c>
      <c r="M241" s="70" t="s">
        <v>92</v>
      </c>
      <c r="N241" s="49"/>
      <c r="O241" s="58" t="s">
        <v>310</v>
      </c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</row>
    <row r="242">
      <c r="A242" s="59"/>
      <c r="B242" s="64" t="s">
        <v>76</v>
      </c>
      <c r="C242" s="51" t="s">
        <v>39</v>
      </c>
      <c r="D242" s="72">
        <v>895000.0</v>
      </c>
      <c r="E242" s="59">
        <v>268.0</v>
      </c>
      <c r="F242" s="55">
        <f t="shared" si="1"/>
        <v>3339.552239</v>
      </c>
      <c r="G242" s="59">
        <v>211.0</v>
      </c>
      <c r="H242" s="55">
        <f t="shared" si="2"/>
        <v>4241.706161</v>
      </c>
      <c r="I242" s="59">
        <v>4.0</v>
      </c>
      <c r="J242" s="59">
        <v>4.0</v>
      </c>
      <c r="K242" s="59" t="s">
        <v>77</v>
      </c>
      <c r="L242" s="70" t="s">
        <v>126</v>
      </c>
      <c r="M242" s="70" t="s">
        <v>204</v>
      </c>
      <c r="N242" s="49"/>
      <c r="O242" s="58" t="s">
        <v>311</v>
      </c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</row>
    <row r="243">
      <c r="A243" s="70"/>
      <c r="B243" s="64" t="s">
        <v>76</v>
      </c>
      <c r="C243" s="64" t="s">
        <v>39</v>
      </c>
      <c r="D243" s="72">
        <v>1350000.0</v>
      </c>
      <c r="E243" s="70">
        <v>396.0</v>
      </c>
      <c r="F243" s="55">
        <f t="shared" si="1"/>
        <v>3409.090909</v>
      </c>
      <c r="G243" s="70">
        <v>185.0</v>
      </c>
      <c r="H243" s="55">
        <f t="shared" si="2"/>
        <v>7297.297297</v>
      </c>
      <c r="I243" s="70">
        <v>4.0</v>
      </c>
      <c r="J243" s="70">
        <v>4.0</v>
      </c>
      <c r="K243" s="70" t="s">
        <v>62</v>
      </c>
      <c r="L243" s="70" t="s">
        <v>126</v>
      </c>
      <c r="M243" s="70" t="s">
        <v>92</v>
      </c>
      <c r="N243" s="49"/>
      <c r="O243" s="58" t="s">
        <v>312</v>
      </c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</row>
    <row r="244">
      <c r="A244" s="70"/>
      <c r="B244" s="64" t="s">
        <v>76</v>
      </c>
      <c r="C244" s="64" t="s">
        <v>39</v>
      </c>
      <c r="D244" s="72">
        <v>1250000.0</v>
      </c>
      <c r="E244" s="70">
        <v>330.0</v>
      </c>
      <c r="F244" s="55">
        <f t="shared" si="1"/>
        <v>3787.878788</v>
      </c>
      <c r="G244" s="70">
        <v>209.0</v>
      </c>
      <c r="H244" s="55">
        <f t="shared" si="2"/>
        <v>5980.861244</v>
      </c>
      <c r="I244" s="70">
        <v>4.0</v>
      </c>
      <c r="J244" s="70">
        <v>4.0</v>
      </c>
      <c r="K244" s="70" t="s">
        <v>62</v>
      </c>
      <c r="L244" s="70" t="s">
        <v>126</v>
      </c>
      <c r="M244" s="70" t="s">
        <v>92</v>
      </c>
      <c r="N244" s="49"/>
      <c r="O244" s="58" t="s">
        <v>313</v>
      </c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</row>
    <row r="245">
      <c r="A245" s="70"/>
      <c r="B245" s="64" t="s">
        <v>76</v>
      </c>
      <c r="C245" s="64" t="s">
        <v>39</v>
      </c>
      <c r="D245" s="72">
        <v>690000.0</v>
      </c>
      <c r="E245" s="70">
        <v>345.0</v>
      </c>
      <c r="F245" s="55">
        <f t="shared" si="1"/>
        <v>2000</v>
      </c>
      <c r="G245" s="70">
        <v>257.9</v>
      </c>
      <c r="H245" s="55">
        <f t="shared" si="2"/>
        <v>2675.455603</v>
      </c>
      <c r="I245" s="70">
        <v>4.0</v>
      </c>
      <c r="J245" s="70">
        <v>5.0</v>
      </c>
      <c r="K245" s="70" t="s">
        <v>77</v>
      </c>
      <c r="L245" s="70" t="s">
        <v>126</v>
      </c>
      <c r="M245" s="70" t="s">
        <v>92</v>
      </c>
      <c r="N245" s="49"/>
      <c r="O245" s="58" t="s">
        <v>314</v>
      </c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</row>
    <row r="246">
      <c r="A246" s="70"/>
      <c r="B246" s="64" t="s">
        <v>76</v>
      </c>
      <c r="C246" s="64" t="s">
        <v>39</v>
      </c>
      <c r="D246" s="72">
        <v>850000.0</v>
      </c>
      <c r="E246" s="70">
        <v>389.0</v>
      </c>
      <c r="F246" s="55">
        <f t="shared" si="1"/>
        <v>2185.089974</v>
      </c>
      <c r="G246" s="70">
        <v>211.0</v>
      </c>
      <c r="H246" s="55">
        <f t="shared" si="2"/>
        <v>4028.436019</v>
      </c>
      <c r="I246" s="70">
        <v>4.0</v>
      </c>
      <c r="J246" s="70">
        <v>3.0</v>
      </c>
      <c r="K246" s="70" t="s">
        <v>77</v>
      </c>
      <c r="L246" s="70" t="s">
        <v>126</v>
      </c>
      <c r="M246" s="70" t="s">
        <v>131</v>
      </c>
      <c r="N246" s="49"/>
      <c r="O246" s="58" t="s">
        <v>315</v>
      </c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</row>
    <row r="247">
      <c r="A247" s="70" t="s">
        <v>316</v>
      </c>
      <c r="B247" s="64" t="s">
        <v>76</v>
      </c>
      <c r="C247" s="64" t="s">
        <v>39</v>
      </c>
      <c r="D247" s="72">
        <v>895000.0</v>
      </c>
      <c r="E247" s="70">
        <v>168.0</v>
      </c>
      <c r="F247" s="55">
        <f t="shared" si="1"/>
        <v>5327.380952</v>
      </c>
      <c r="G247" s="70">
        <v>132.0</v>
      </c>
      <c r="H247" s="55">
        <f t="shared" si="2"/>
        <v>6780.30303</v>
      </c>
      <c r="I247" s="70">
        <v>4.0</v>
      </c>
      <c r="J247" s="70">
        <v>3.0</v>
      </c>
      <c r="K247" s="70" t="s">
        <v>55</v>
      </c>
      <c r="L247" s="70" t="s">
        <v>126</v>
      </c>
      <c r="M247" s="70" t="s">
        <v>92</v>
      </c>
      <c r="N247" s="49"/>
      <c r="O247" s="58" t="s">
        <v>317</v>
      </c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</row>
    <row r="248">
      <c r="A248" s="70" t="s">
        <v>318</v>
      </c>
      <c r="B248" s="64" t="s">
        <v>76</v>
      </c>
      <c r="C248" s="64" t="s">
        <v>39</v>
      </c>
      <c r="D248" s="72">
        <v>950000.0</v>
      </c>
      <c r="E248" s="59">
        <v>239.0</v>
      </c>
      <c r="F248" s="55">
        <f t="shared" si="1"/>
        <v>3974.895397</v>
      </c>
      <c r="G248" s="70">
        <v>154.0</v>
      </c>
      <c r="H248" s="55">
        <f t="shared" si="2"/>
        <v>6168.831169</v>
      </c>
      <c r="I248" s="70">
        <v>4.0</v>
      </c>
      <c r="J248" s="70">
        <v>4.0</v>
      </c>
      <c r="K248" s="70" t="s">
        <v>55</v>
      </c>
      <c r="L248" s="70" t="s">
        <v>126</v>
      </c>
      <c r="M248" s="70" t="s">
        <v>319</v>
      </c>
      <c r="N248" s="49"/>
      <c r="O248" s="58" t="s">
        <v>320</v>
      </c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</row>
    <row r="249">
      <c r="A249" s="70"/>
      <c r="B249" s="64" t="s">
        <v>76</v>
      </c>
      <c r="C249" s="64" t="s">
        <v>39</v>
      </c>
      <c r="D249" s="72">
        <v>825000.0</v>
      </c>
      <c r="E249" s="70">
        <v>269.0</v>
      </c>
      <c r="F249" s="55">
        <f t="shared" si="1"/>
        <v>3066.914498</v>
      </c>
      <c r="G249" s="70">
        <v>194.0</v>
      </c>
      <c r="H249" s="55">
        <f t="shared" si="2"/>
        <v>4252.57732</v>
      </c>
      <c r="I249" s="70">
        <v>4.0</v>
      </c>
      <c r="J249" s="70">
        <v>4.0</v>
      </c>
      <c r="K249" s="70" t="s">
        <v>77</v>
      </c>
      <c r="L249" s="70" t="s">
        <v>126</v>
      </c>
      <c r="M249" s="70" t="s">
        <v>87</v>
      </c>
      <c r="N249" s="49"/>
      <c r="O249" s="58" t="s">
        <v>321</v>
      </c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</row>
    <row r="250">
      <c r="A250" s="59"/>
      <c r="B250" s="64" t="s">
        <v>76</v>
      </c>
      <c r="C250" s="51" t="s">
        <v>39</v>
      </c>
      <c r="D250" s="72">
        <v>995000.0</v>
      </c>
      <c r="E250" s="59">
        <v>294.5</v>
      </c>
      <c r="F250" s="55">
        <f t="shared" si="1"/>
        <v>3378.60781</v>
      </c>
      <c r="G250" s="86">
        <v>250.325</v>
      </c>
      <c r="H250" s="55">
        <f t="shared" si="2"/>
        <v>3974.832717</v>
      </c>
      <c r="I250" s="59">
        <v>4.0</v>
      </c>
      <c r="J250" s="59">
        <v>5.0</v>
      </c>
      <c r="K250" s="59" t="s">
        <v>77</v>
      </c>
      <c r="L250" s="70" t="s">
        <v>126</v>
      </c>
      <c r="M250" s="70" t="s">
        <v>92</v>
      </c>
      <c r="N250" s="49"/>
      <c r="O250" s="58" t="s">
        <v>322</v>
      </c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</row>
    <row r="251">
      <c r="A251" s="59"/>
      <c r="B251" s="64" t="s">
        <v>76</v>
      </c>
      <c r="C251" s="51" t="s">
        <v>39</v>
      </c>
      <c r="D251" s="72">
        <v>950000.0</v>
      </c>
      <c r="E251" s="59">
        <v>391.76</v>
      </c>
      <c r="F251" s="55">
        <f t="shared" si="1"/>
        <v>2424.954054</v>
      </c>
      <c r="G251" s="59">
        <v>333.0</v>
      </c>
      <c r="H251" s="55">
        <f t="shared" si="2"/>
        <v>2852.852853</v>
      </c>
      <c r="I251" s="59">
        <v>4.0</v>
      </c>
      <c r="J251" s="59">
        <v>3.0</v>
      </c>
      <c r="K251" s="59" t="s">
        <v>77</v>
      </c>
      <c r="L251" s="70" t="s">
        <v>126</v>
      </c>
      <c r="M251" s="70" t="s">
        <v>92</v>
      </c>
      <c r="N251" s="49"/>
      <c r="O251" s="58" t="s">
        <v>323</v>
      </c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</row>
    <row r="252">
      <c r="A252" s="59"/>
      <c r="B252" s="64" t="s">
        <v>76</v>
      </c>
      <c r="C252" s="51" t="s">
        <v>39</v>
      </c>
      <c r="D252" s="72">
        <v>820000.0</v>
      </c>
      <c r="E252" s="59">
        <v>231.0</v>
      </c>
      <c r="F252" s="55">
        <f t="shared" si="1"/>
        <v>3549.78355</v>
      </c>
      <c r="G252" s="59">
        <v>200.0</v>
      </c>
      <c r="H252" s="55">
        <f t="shared" si="2"/>
        <v>4100</v>
      </c>
      <c r="I252" s="59">
        <v>4.0</v>
      </c>
      <c r="J252" s="59">
        <v>5.0</v>
      </c>
      <c r="K252" s="59" t="s">
        <v>55</v>
      </c>
      <c r="L252" s="70" t="s">
        <v>126</v>
      </c>
      <c r="M252" s="70" t="s">
        <v>92</v>
      </c>
      <c r="N252" s="49"/>
      <c r="O252" s="58" t="s">
        <v>324</v>
      </c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</row>
    <row r="253">
      <c r="A253" s="59"/>
      <c r="B253" s="64" t="s">
        <v>76</v>
      </c>
      <c r="C253" s="51" t="s">
        <v>39</v>
      </c>
      <c r="D253" s="72">
        <v>690000.0</v>
      </c>
      <c r="E253" s="59">
        <v>370.0</v>
      </c>
      <c r="F253" s="55">
        <f t="shared" si="1"/>
        <v>1864.864865</v>
      </c>
      <c r="G253" s="59">
        <v>314.0</v>
      </c>
      <c r="H253" s="55">
        <f t="shared" si="2"/>
        <v>2197.452229</v>
      </c>
      <c r="I253" s="59">
        <v>4.0</v>
      </c>
      <c r="J253" s="59">
        <v>3.0</v>
      </c>
      <c r="K253" s="59" t="s">
        <v>77</v>
      </c>
      <c r="L253" s="70" t="s">
        <v>126</v>
      </c>
      <c r="M253" s="70" t="s">
        <v>92</v>
      </c>
      <c r="N253" s="49"/>
      <c r="O253" s="58" t="s">
        <v>325</v>
      </c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</row>
    <row r="254">
      <c r="A254" s="59"/>
      <c r="B254" s="64" t="s">
        <v>76</v>
      </c>
      <c r="C254" s="51" t="s">
        <v>39</v>
      </c>
      <c r="D254" s="72">
        <v>830000.0</v>
      </c>
      <c r="E254" s="59">
        <v>397.0</v>
      </c>
      <c r="F254" s="55">
        <f t="shared" si="1"/>
        <v>2090.680101</v>
      </c>
      <c r="G254" s="59">
        <v>310.0</v>
      </c>
      <c r="H254" s="55">
        <f t="shared" si="2"/>
        <v>2677.419355</v>
      </c>
      <c r="I254" s="59">
        <v>4.0</v>
      </c>
      <c r="J254" s="59">
        <v>4.0</v>
      </c>
      <c r="K254" s="59" t="s">
        <v>77</v>
      </c>
      <c r="L254" s="59" t="s">
        <v>126</v>
      </c>
      <c r="M254" s="59" t="s">
        <v>92</v>
      </c>
      <c r="N254" s="49"/>
      <c r="O254" s="58" t="s">
        <v>326</v>
      </c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</row>
    <row r="255">
      <c r="A255" s="59"/>
      <c r="B255" s="64" t="s">
        <v>76</v>
      </c>
      <c r="C255" s="51" t="s">
        <v>39</v>
      </c>
      <c r="D255" s="72">
        <v>890000.0</v>
      </c>
      <c r="E255" s="59">
        <v>397.0</v>
      </c>
      <c r="F255" s="55">
        <f t="shared" si="1"/>
        <v>2241.813602</v>
      </c>
      <c r="G255" s="59">
        <v>310.0</v>
      </c>
      <c r="H255" s="55">
        <f t="shared" si="2"/>
        <v>2870.967742</v>
      </c>
      <c r="I255" s="59">
        <v>4.0</v>
      </c>
      <c r="J255" s="59">
        <v>5.0</v>
      </c>
      <c r="K255" s="59" t="s">
        <v>77</v>
      </c>
      <c r="L255" s="59" t="s">
        <v>126</v>
      </c>
      <c r="M255" s="59" t="s">
        <v>327</v>
      </c>
      <c r="N255" s="49"/>
      <c r="O255" s="58" t="s">
        <v>328</v>
      </c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</row>
    <row r="256">
      <c r="A256" s="59"/>
      <c r="B256" s="64" t="s">
        <v>76</v>
      </c>
      <c r="C256" s="51" t="s">
        <v>39</v>
      </c>
      <c r="D256" s="72">
        <v>1550000.0</v>
      </c>
      <c r="E256" s="59">
        <v>308.0</v>
      </c>
      <c r="F256" s="55">
        <f t="shared" si="1"/>
        <v>5032.467532</v>
      </c>
      <c r="G256" s="59">
        <v>200.0</v>
      </c>
      <c r="H256" s="55">
        <f t="shared" si="2"/>
        <v>7750</v>
      </c>
      <c r="I256" s="59">
        <v>4.0</v>
      </c>
      <c r="J256" s="59">
        <v>3.0</v>
      </c>
      <c r="K256" s="59" t="s">
        <v>62</v>
      </c>
      <c r="L256" s="59" t="s">
        <v>126</v>
      </c>
      <c r="M256" s="59" t="s">
        <v>92</v>
      </c>
      <c r="N256" s="49"/>
      <c r="O256" s="58" t="s">
        <v>329</v>
      </c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</row>
    <row r="257">
      <c r="A257" s="59" t="s">
        <v>182</v>
      </c>
      <c r="B257" s="64" t="s">
        <v>76</v>
      </c>
      <c r="C257" s="51" t="s">
        <v>39</v>
      </c>
      <c r="D257" s="72">
        <v>1950000.0</v>
      </c>
      <c r="E257" s="59">
        <v>420.0</v>
      </c>
      <c r="F257" s="55">
        <f t="shared" si="1"/>
        <v>4642.857143</v>
      </c>
      <c r="G257" s="59">
        <v>324.0</v>
      </c>
      <c r="H257" s="55">
        <f t="shared" si="2"/>
        <v>6018.518519</v>
      </c>
      <c r="I257" s="59">
        <v>4.0</v>
      </c>
      <c r="J257" s="59">
        <v>5.0</v>
      </c>
      <c r="K257" s="59" t="s">
        <v>55</v>
      </c>
      <c r="L257" s="59" t="s">
        <v>126</v>
      </c>
      <c r="M257" s="59" t="s">
        <v>92</v>
      </c>
      <c r="N257" s="49"/>
      <c r="O257" s="58" t="s">
        <v>330</v>
      </c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</row>
    <row r="258">
      <c r="A258" s="59"/>
      <c r="B258" s="64" t="s">
        <v>76</v>
      </c>
      <c r="C258" s="51" t="s">
        <v>39</v>
      </c>
      <c r="D258" s="72">
        <v>690000.0</v>
      </c>
      <c r="E258" s="59">
        <v>227.0</v>
      </c>
      <c r="F258" s="55">
        <f t="shared" si="1"/>
        <v>3039.647577</v>
      </c>
      <c r="G258" s="59">
        <v>189.0</v>
      </c>
      <c r="H258" s="55">
        <f t="shared" si="2"/>
        <v>3650.793651</v>
      </c>
      <c r="I258" s="59">
        <v>4.0</v>
      </c>
      <c r="J258" s="59">
        <v>3.0</v>
      </c>
      <c r="K258" s="59" t="s">
        <v>55</v>
      </c>
      <c r="L258" s="59" t="s">
        <v>126</v>
      </c>
      <c r="M258" s="59" t="s">
        <v>92</v>
      </c>
      <c r="N258" s="49"/>
      <c r="O258" s="58" t="s">
        <v>331</v>
      </c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</row>
    <row r="259">
      <c r="A259" s="59"/>
      <c r="B259" s="64" t="s">
        <v>76</v>
      </c>
      <c r="C259" s="51" t="s">
        <v>39</v>
      </c>
      <c r="D259" s="72">
        <v>1785000.0</v>
      </c>
      <c r="E259" s="59">
        <v>379.0</v>
      </c>
      <c r="F259" s="55">
        <f t="shared" si="1"/>
        <v>4709.762533</v>
      </c>
      <c r="G259" s="59">
        <v>322.0</v>
      </c>
      <c r="H259" s="55">
        <f t="shared" si="2"/>
        <v>5543.478261</v>
      </c>
      <c r="I259" s="59">
        <v>4.0</v>
      </c>
      <c r="J259" s="59">
        <v>4.0</v>
      </c>
      <c r="K259" s="59" t="s">
        <v>77</v>
      </c>
      <c r="L259" s="59" t="s">
        <v>126</v>
      </c>
      <c r="M259" s="59" t="s">
        <v>92</v>
      </c>
      <c r="N259" s="49"/>
      <c r="O259" s="58" t="s">
        <v>332</v>
      </c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</row>
    <row r="260">
      <c r="A260" s="70" t="s">
        <v>130</v>
      </c>
      <c r="B260" s="64" t="s">
        <v>76</v>
      </c>
      <c r="C260" s="71" t="s">
        <v>39</v>
      </c>
      <c r="D260" s="72">
        <v>1700000.0</v>
      </c>
      <c r="E260" s="70">
        <v>454.0</v>
      </c>
      <c r="F260" s="55">
        <f t="shared" si="1"/>
        <v>3744.493392</v>
      </c>
      <c r="G260" s="70">
        <v>421.0</v>
      </c>
      <c r="H260" s="55">
        <f t="shared" si="2"/>
        <v>4038.004751</v>
      </c>
      <c r="I260" s="70">
        <v>4.0</v>
      </c>
      <c r="J260" s="70">
        <v>4.0</v>
      </c>
      <c r="K260" s="70" t="s">
        <v>77</v>
      </c>
      <c r="L260" s="70" t="s">
        <v>126</v>
      </c>
      <c r="M260" s="70" t="s">
        <v>131</v>
      </c>
      <c r="N260" s="49"/>
      <c r="O260" s="58" t="s">
        <v>333</v>
      </c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</row>
    <row r="261">
      <c r="A261" s="70" t="s">
        <v>130</v>
      </c>
      <c r="B261" s="64" t="s">
        <v>76</v>
      </c>
      <c r="C261" s="71" t="s">
        <v>39</v>
      </c>
      <c r="D261" s="72">
        <v>795000.0</v>
      </c>
      <c r="E261" s="70">
        <v>258.0</v>
      </c>
      <c r="F261" s="55">
        <f t="shared" si="1"/>
        <v>3081.395349</v>
      </c>
      <c r="G261" s="70">
        <v>230.0</v>
      </c>
      <c r="H261" s="55">
        <f t="shared" si="2"/>
        <v>3456.521739</v>
      </c>
      <c r="I261" s="70">
        <v>4.0</v>
      </c>
      <c r="J261" s="70">
        <v>4.0</v>
      </c>
      <c r="K261" s="70" t="s">
        <v>77</v>
      </c>
      <c r="L261" s="70" t="s">
        <v>126</v>
      </c>
      <c r="M261" s="70" t="s">
        <v>131</v>
      </c>
      <c r="N261" s="49"/>
      <c r="O261" s="58" t="s">
        <v>334</v>
      </c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</row>
    <row r="262">
      <c r="A262" s="59"/>
      <c r="B262" s="64" t="s">
        <v>76</v>
      </c>
      <c r="C262" s="51" t="s">
        <v>39</v>
      </c>
      <c r="D262" s="72">
        <v>895000.0</v>
      </c>
      <c r="E262" s="59">
        <v>326.0</v>
      </c>
      <c r="F262" s="55">
        <f t="shared" si="1"/>
        <v>2745.398773</v>
      </c>
      <c r="G262" s="59">
        <v>260.0</v>
      </c>
      <c r="H262" s="55">
        <f t="shared" si="2"/>
        <v>3442.307692</v>
      </c>
      <c r="I262" s="59">
        <v>4.0</v>
      </c>
      <c r="J262" s="59">
        <v>3.0</v>
      </c>
      <c r="K262" s="59" t="s">
        <v>77</v>
      </c>
      <c r="L262" s="59" t="s">
        <v>126</v>
      </c>
      <c r="M262" s="59" t="s">
        <v>92</v>
      </c>
      <c r="N262" s="49"/>
      <c r="O262" s="58" t="s">
        <v>335</v>
      </c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</row>
    <row r="263">
      <c r="A263" s="59"/>
      <c r="B263" s="64" t="s">
        <v>76</v>
      </c>
      <c r="C263" s="51" t="s">
        <v>39</v>
      </c>
      <c r="D263" s="72">
        <v>425000.0</v>
      </c>
      <c r="E263" s="59">
        <v>180.0</v>
      </c>
      <c r="F263" s="55">
        <f t="shared" si="1"/>
        <v>2361.111111</v>
      </c>
      <c r="G263" s="59">
        <v>119.0</v>
      </c>
      <c r="H263" s="55">
        <f t="shared" si="2"/>
        <v>3571.428571</v>
      </c>
      <c r="I263" s="59">
        <v>4.0</v>
      </c>
      <c r="J263" s="59">
        <v>3.0</v>
      </c>
      <c r="K263" s="59" t="s">
        <v>77</v>
      </c>
      <c r="L263" s="59" t="s">
        <v>126</v>
      </c>
      <c r="M263" s="59" t="s">
        <v>92</v>
      </c>
      <c r="N263" s="49"/>
      <c r="O263" s="58" t="s">
        <v>336</v>
      </c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</row>
    <row r="264">
      <c r="A264" s="70" t="s">
        <v>337</v>
      </c>
      <c r="B264" s="64" t="s">
        <v>76</v>
      </c>
      <c r="C264" s="64" t="s">
        <v>40</v>
      </c>
      <c r="D264" s="72">
        <v>1450000.0</v>
      </c>
      <c r="E264" s="70">
        <v>594.0</v>
      </c>
      <c r="F264" s="55">
        <f t="shared" si="1"/>
        <v>2441.077441</v>
      </c>
      <c r="G264" s="70">
        <v>494.0</v>
      </c>
      <c r="H264" s="55">
        <f t="shared" si="2"/>
        <v>2935.222672</v>
      </c>
      <c r="I264" s="70">
        <v>5.0</v>
      </c>
      <c r="J264" s="70">
        <v>6.0</v>
      </c>
      <c r="K264" s="70" t="s">
        <v>77</v>
      </c>
      <c r="L264" s="70" t="s">
        <v>126</v>
      </c>
      <c r="M264" s="70" t="s">
        <v>136</v>
      </c>
      <c r="N264" s="70" t="s">
        <v>65</v>
      </c>
      <c r="O264" s="58" t="s">
        <v>338</v>
      </c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</row>
    <row r="265">
      <c r="A265" s="70"/>
      <c r="B265" s="64" t="s">
        <v>76</v>
      </c>
      <c r="C265" s="71" t="s">
        <v>40</v>
      </c>
      <c r="D265" s="72">
        <v>3000000.0</v>
      </c>
      <c r="E265" s="70">
        <v>1200.0</v>
      </c>
      <c r="F265" s="55">
        <f t="shared" si="1"/>
        <v>2500</v>
      </c>
      <c r="G265" s="70">
        <v>1000.0</v>
      </c>
      <c r="H265" s="55">
        <f t="shared" si="2"/>
        <v>3000</v>
      </c>
      <c r="I265" s="70">
        <v>5.0</v>
      </c>
      <c r="J265" s="70">
        <v>5.0</v>
      </c>
      <c r="K265" s="70" t="s">
        <v>77</v>
      </c>
      <c r="L265" s="70" t="s">
        <v>126</v>
      </c>
      <c r="M265" s="59" t="s">
        <v>232</v>
      </c>
      <c r="N265" s="70" t="s">
        <v>95</v>
      </c>
      <c r="O265" s="58" t="s">
        <v>339</v>
      </c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</row>
    <row r="266">
      <c r="A266" s="70"/>
      <c r="B266" s="64" t="s">
        <v>76</v>
      </c>
      <c r="C266" s="71" t="s">
        <v>40</v>
      </c>
      <c r="D266" s="72">
        <v>1700000.0</v>
      </c>
      <c r="E266" s="70">
        <v>600.0</v>
      </c>
      <c r="F266" s="55">
        <f t="shared" si="1"/>
        <v>2833.333333</v>
      </c>
      <c r="G266" s="70">
        <v>500.0</v>
      </c>
      <c r="H266" s="55">
        <f t="shared" si="2"/>
        <v>3400</v>
      </c>
      <c r="I266" s="70">
        <v>5.0</v>
      </c>
      <c r="J266" s="70">
        <v>5.0</v>
      </c>
      <c r="K266" s="70" t="s">
        <v>77</v>
      </c>
      <c r="L266" s="70" t="s">
        <v>126</v>
      </c>
      <c r="M266" s="59" t="s">
        <v>232</v>
      </c>
      <c r="N266" s="70" t="s">
        <v>177</v>
      </c>
      <c r="O266" s="58" t="s">
        <v>340</v>
      </c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</row>
    <row r="267">
      <c r="A267" s="70"/>
      <c r="B267" s="64" t="s">
        <v>76</v>
      </c>
      <c r="C267" s="64" t="s">
        <v>40</v>
      </c>
      <c r="D267" s="72">
        <v>1995000.0</v>
      </c>
      <c r="E267" s="70">
        <v>312.0</v>
      </c>
      <c r="F267" s="55">
        <f t="shared" si="1"/>
        <v>6394.230769</v>
      </c>
      <c r="G267" s="70">
        <v>303.0</v>
      </c>
      <c r="H267" s="55">
        <f t="shared" si="2"/>
        <v>6584.158416</v>
      </c>
      <c r="I267" s="70">
        <v>5.0</v>
      </c>
      <c r="J267" s="70">
        <v>4.0</v>
      </c>
      <c r="K267" s="70" t="s">
        <v>62</v>
      </c>
      <c r="L267" s="70" t="s">
        <v>126</v>
      </c>
      <c r="M267" s="70" t="s">
        <v>232</v>
      </c>
      <c r="N267" s="70" t="s">
        <v>65</v>
      </c>
      <c r="O267" s="58" t="s">
        <v>341</v>
      </c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</row>
    <row r="268">
      <c r="A268" s="59"/>
      <c r="B268" s="64" t="s">
        <v>76</v>
      </c>
      <c r="C268" s="51" t="s">
        <v>40</v>
      </c>
      <c r="D268" s="72">
        <v>610000.0</v>
      </c>
      <c r="E268" s="59">
        <v>300.0</v>
      </c>
      <c r="F268" s="55">
        <f t="shared" si="1"/>
        <v>2033.333333</v>
      </c>
      <c r="G268" s="59">
        <v>250.0</v>
      </c>
      <c r="H268" s="55">
        <f t="shared" si="2"/>
        <v>2440</v>
      </c>
      <c r="I268" s="59">
        <v>7.0</v>
      </c>
      <c r="J268" s="59">
        <v>4.0</v>
      </c>
      <c r="K268" s="59" t="s">
        <v>55</v>
      </c>
      <c r="L268" s="70" t="s">
        <v>63</v>
      </c>
      <c r="M268" s="70" t="s">
        <v>342</v>
      </c>
      <c r="N268" s="70" t="s">
        <v>95</v>
      </c>
      <c r="O268" s="58" t="s">
        <v>343</v>
      </c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</row>
    <row r="269">
      <c r="A269" s="59"/>
      <c r="B269" s="64" t="s">
        <v>76</v>
      </c>
      <c r="C269" s="51" t="s">
        <v>40</v>
      </c>
      <c r="D269" s="72">
        <v>420000.0</v>
      </c>
      <c r="E269" s="59">
        <v>225.0</v>
      </c>
      <c r="F269" s="55">
        <f t="shared" si="1"/>
        <v>1866.666667</v>
      </c>
      <c r="G269" s="59">
        <v>158.3</v>
      </c>
      <c r="H269" s="55">
        <f t="shared" si="2"/>
        <v>2653.190145</v>
      </c>
      <c r="I269" s="59">
        <v>5.0</v>
      </c>
      <c r="J269" s="59">
        <v>3.0</v>
      </c>
      <c r="K269" s="59" t="s">
        <v>55</v>
      </c>
      <c r="L269" s="70" t="s">
        <v>126</v>
      </c>
      <c r="M269" s="80" t="s">
        <v>138</v>
      </c>
      <c r="N269" s="70" t="s">
        <v>95</v>
      </c>
      <c r="O269" s="58" t="s">
        <v>344</v>
      </c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</row>
    <row r="270">
      <c r="A270" s="59" t="s">
        <v>61</v>
      </c>
      <c r="B270" s="51" t="s">
        <v>54</v>
      </c>
      <c r="C270" s="51" t="s">
        <v>40</v>
      </c>
      <c r="D270" s="60">
        <v>1663987.0</v>
      </c>
      <c r="E270" s="59">
        <v>308.0</v>
      </c>
      <c r="F270" s="55">
        <f t="shared" si="1"/>
        <v>5402.555195</v>
      </c>
      <c r="G270" s="59">
        <v>235.0</v>
      </c>
      <c r="H270" s="55">
        <f t="shared" si="2"/>
        <v>7080.795745</v>
      </c>
      <c r="I270" s="59">
        <v>5.0</v>
      </c>
      <c r="J270" s="59">
        <v>5.0</v>
      </c>
      <c r="K270" s="59" t="s">
        <v>62</v>
      </c>
      <c r="L270" s="59" t="s">
        <v>63</v>
      </c>
      <c r="M270" s="59" t="s">
        <v>64</v>
      </c>
      <c r="N270" s="59" t="s">
        <v>65</v>
      </c>
      <c r="O270" s="58" t="s">
        <v>345</v>
      </c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</row>
    <row r="271">
      <c r="A271" s="63" t="s">
        <v>75</v>
      </c>
      <c r="B271" s="64" t="s">
        <v>76</v>
      </c>
      <c r="C271" s="65" t="s">
        <v>40</v>
      </c>
      <c r="D271" s="65">
        <v>1645000.0</v>
      </c>
      <c r="E271" s="66">
        <v>360.0</v>
      </c>
      <c r="F271" s="55">
        <f t="shared" si="1"/>
        <v>4569.444444</v>
      </c>
      <c r="G271" s="66">
        <v>310.0</v>
      </c>
      <c r="H271" s="55">
        <f t="shared" si="2"/>
        <v>5306.451613</v>
      </c>
      <c r="I271" s="66">
        <v>5.0</v>
      </c>
      <c r="J271" s="63">
        <v>6.0</v>
      </c>
      <c r="K271" s="63" t="s">
        <v>77</v>
      </c>
      <c r="L271" s="63" t="s">
        <v>126</v>
      </c>
      <c r="M271" s="57" t="s">
        <v>78</v>
      </c>
      <c r="N271" s="63" t="s">
        <v>177</v>
      </c>
      <c r="O271" s="58" t="s">
        <v>346</v>
      </c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</row>
    <row r="272">
      <c r="A272" s="70"/>
      <c r="B272" s="64" t="s">
        <v>76</v>
      </c>
      <c r="C272" s="64" t="s">
        <v>40</v>
      </c>
      <c r="D272" s="72">
        <v>1150000.0</v>
      </c>
      <c r="E272" s="70">
        <v>457.0</v>
      </c>
      <c r="F272" s="55">
        <f t="shared" si="1"/>
        <v>2516.411379</v>
      </c>
      <c r="G272" s="70">
        <v>230.0</v>
      </c>
      <c r="H272" s="55">
        <f t="shared" si="2"/>
        <v>5000</v>
      </c>
      <c r="I272" s="70">
        <v>5.0</v>
      </c>
      <c r="J272" s="70">
        <v>6.0</v>
      </c>
      <c r="K272" s="70" t="s">
        <v>77</v>
      </c>
      <c r="L272" s="70" t="s">
        <v>126</v>
      </c>
      <c r="M272" s="70" t="s">
        <v>92</v>
      </c>
      <c r="N272" s="49"/>
      <c r="O272" s="58" t="s">
        <v>347</v>
      </c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</row>
    <row r="273">
      <c r="A273" s="70"/>
      <c r="B273" s="64" t="s">
        <v>76</v>
      </c>
      <c r="C273" s="64" t="s">
        <v>40</v>
      </c>
      <c r="D273" s="72">
        <v>750000.0</v>
      </c>
      <c r="E273" s="70">
        <v>263.0</v>
      </c>
      <c r="F273" s="55">
        <f t="shared" si="1"/>
        <v>2851.711027</v>
      </c>
      <c r="G273" s="70">
        <v>209.0</v>
      </c>
      <c r="H273" s="55">
        <f t="shared" si="2"/>
        <v>3588.516746</v>
      </c>
      <c r="I273" s="70">
        <v>6.0</v>
      </c>
      <c r="J273" s="70">
        <v>4.0</v>
      </c>
      <c r="K273" s="70" t="s">
        <v>62</v>
      </c>
      <c r="L273" s="70" t="s">
        <v>126</v>
      </c>
      <c r="M273" s="70" t="s">
        <v>92</v>
      </c>
      <c r="N273" s="49"/>
      <c r="O273" s="58" t="s">
        <v>348</v>
      </c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</row>
    <row r="274">
      <c r="A274" s="70"/>
      <c r="B274" s="64" t="s">
        <v>76</v>
      </c>
      <c r="C274" s="71" t="s">
        <v>40</v>
      </c>
      <c r="D274" s="72">
        <v>660000.0</v>
      </c>
      <c r="E274" s="70">
        <v>410.0</v>
      </c>
      <c r="F274" s="55">
        <f t="shared" si="1"/>
        <v>1609.756098</v>
      </c>
      <c r="G274" s="70">
        <v>390.0</v>
      </c>
      <c r="H274" s="55">
        <f t="shared" si="2"/>
        <v>1692.307692</v>
      </c>
      <c r="I274" s="70">
        <v>5.0</v>
      </c>
      <c r="J274" s="70">
        <v>4.0</v>
      </c>
      <c r="K274" s="70" t="s">
        <v>55</v>
      </c>
      <c r="L274" s="70" t="s">
        <v>63</v>
      </c>
      <c r="M274" s="59" t="s">
        <v>123</v>
      </c>
      <c r="N274" s="49"/>
      <c r="O274" s="58" t="s">
        <v>349</v>
      </c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</row>
    <row r="275">
      <c r="A275" s="59"/>
      <c r="B275" s="64" t="s">
        <v>76</v>
      </c>
      <c r="C275" s="51" t="s">
        <v>40</v>
      </c>
      <c r="D275" s="72">
        <v>2250000.0</v>
      </c>
      <c r="E275" s="59">
        <v>578.0</v>
      </c>
      <c r="F275" s="55">
        <f t="shared" si="1"/>
        <v>3892.733564</v>
      </c>
      <c r="G275" s="59">
        <v>298.0</v>
      </c>
      <c r="H275" s="55">
        <f t="shared" si="2"/>
        <v>7550.33557</v>
      </c>
      <c r="I275" s="59">
        <v>5.0</v>
      </c>
      <c r="J275" s="59">
        <v>5.0</v>
      </c>
      <c r="K275" s="59" t="s">
        <v>62</v>
      </c>
      <c r="L275" s="70" t="s">
        <v>126</v>
      </c>
      <c r="M275" s="70" t="s">
        <v>92</v>
      </c>
      <c r="N275" s="49"/>
      <c r="O275" s="58" t="s">
        <v>350</v>
      </c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</row>
    <row r="276">
      <c r="A276" s="59"/>
      <c r="B276" s="64" t="s">
        <v>76</v>
      </c>
      <c r="C276" s="51" t="s">
        <v>40</v>
      </c>
      <c r="D276" s="72">
        <v>1950000.0</v>
      </c>
      <c r="E276" s="59">
        <v>570.0</v>
      </c>
      <c r="F276" s="55">
        <f t="shared" si="1"/>
        <v>3421.052632</v>
      </c>
      <c r="G276" s="59">
        <v>265.0</v>
      </c>
      <c r="H276" s="55">
        <f t="shared" si="2"/>
        <v>7358.490566</v>
      </c>
      <c r="I276" s="59">
        <v>5.0</v>
      </c>
      <c r="J276" s="59">
        <v>4.0</v>
      </c>
      <c r="K276" s="59" t="s">
        <v>62</v>
      </c>
      <c r="L276" s="70" t="s">
        <v>126</v>
      </c>
      <c r="M276" s="70" t="s">
        <v>92</v>
      </c>
      <c r="N276" s="49"/>
      <c r="O276" s="58" t="s">
        <v>351</v>
      </c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</row>
    <row r="277">
      <c r="A277" s="59"/>
      <c r="B277" s="64" t="s">
        <v>76</v>
      </c>
      <c r="C277" s="51" t="s">
        <v>40</v>
      </c>
      <c r="D277" s="72">
        <v>1250000.0</v>
      </c>
      <c r="E277" s="59">
        <v>234.45</v>
      </c>
      <c r="F277" s="55">
        <f t="shared" si="1"/>
        <v>5331.627213</v>
      </c>
      <c r="G277" s="59">
        <v>202.0</v>
      </c>
      <c r="H277" s="55">
        <f t="shared" si="2"/>
        <v>6188.118812</v>
      </c>
      <c r="I277" s="59">
        <v>5.0</v>
      </c>
      <c r="J277" s="59">
        <v>6.0</v>
      </c>
      <c r="K277" s="59" t="s">
        <v>77</v>
      </c>
      <c r="L277" s="59" t="s">
        <v>126</v>
      </c>
      <c r="M277" s="59" t="s">
        <v>92</v>
      </c>
      <c r="N277" s="49"/>
      <c r="O277" s="58" t="s">
        <v>352</v>
      </c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</row>
    <row r="278">
      <c r="A278" s="59"/>
      <c r="B278" s="64" t="s">
        <v>76</v>
      </c>
      <c r="C278" s="51" t="s">
        <v>40</v>
      </c>
      <c r="D278" s="72">
        <v>1100000.0</v>
      </c>
      <c r="E278" s="59">
        <v>476.97</v>
      </c>
      <c r="F278" s="55">
        <f t="shared" si="1"/>
        <v>2306.22471</v>
      </c>
      <c r="G278" s="59">
        <v>381.58</v>
      </c>
      <c r="H278" s="55">
        <f t="shared" si="2"/>
        <v>2882.750668</v>
      </c>
      <c r="I278" s="59">
        <v>5.0</v>
      </c>
      <c r="J278" s="59">
        <v>6.0</v>
      </c>
      <c r="K278" s="59" t="s">
        <v>77</v>
      </c>
      <c r="L278" s="70" t="s">
        <v>126</v>
      </c>
      <c r="M278" s="70" t="s">
        <v>92</v>
      </c>
      <c r="N278" s="49"/>
      <c r="O278" s="58" t="s">
        <v>353</v>
      </c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</row>
    <row r="279">
      <c r="A279" s="59"/>
      <c r="B279" s="64" t="s">
        <v>76</v>
      </c>
      <c r="C279" s="51" t="s">
        <v>40</v>
      </c>
      <c r="D279" s="72">
        <v>1800000.0</v>
      </c>
      <c r="E279" s="59">
        <v>737.0</v>
      </c>
      <c r="F279" s="55">
        <f t="shared" si="1"/>
        <v>2442.333786</v>
      </c>
      <c r="G279" s="59">
        <v>340.0</v>
      </c>
      <c r="H279" s="55">
        <f t="shared" si="2"/>
        <v>5294.117647</v>
      </c>
      <c r="I279" s="59">
        <v>5.0</v>
      </c>
      <c r="J279" s="59">
        <v>6.0</v>
      </c>
      <c r="K279" s="59" t="s">
        <v>77</v>
      </c>
      <c r="L279" s="70" t="s">
        <v>126</v>
      </c>
      <c r="M279" s="70" t="s">
        <v>92</v>
      </c>
      <c r="N279" s="49"/>
      <c r="O279" s="58" t="s">
        <v>354</v>
      </c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</row>
    <row r="280">
      <c r="A280" s="59"/>
      <c r="B280" s="64" t="s">
        <v>76</v>
      </c>
      <c r="C280" s="51" t="s">
        <v>40</v>
      </c>
      <c r="D280" s="72">
        <v>1412000.0</v>
      </c>
      <c r="E280" s="59">
        <v>560.0</v>
      </c>
      <c r="F280" s="55">
        <f t="shared" si="1"/>
        <v>2521.428571</v>
      </c>
      <c r="G280" s="59">
        <v>448.0</v>
      </c>
      <c r="H280" s="55">
        <f t="shared" si="2"/>
        <v>3151.785714</v>
      </c>
      <c r="I280" s="59">
        <v>5.0</v>
      </c>
      <c r="J280" s="59">
        <v>4.0</v>
      </c>
      <c r="K280" s="59" t="s">
        <v>55</v>
      </c>
      <c r="L280" s="70" t="s">
        <v>126</v>
      </c>
      <c r="M280" s="70" t="s">
        <v>92</v>
      </c>
      <c r="N280" s="49"/>
      <c r="O280" s="58" t="s">
        <v>355</v>
      </c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</row>
    <row r="281">
      <c r="A281" s="59"/>
      <c r="B281" s="64" t="s">
        <v>76</v>
      </c>
      <c r="C281" s="64" t="s">
        <v>42</v>
      </c>
      <c r="D281" s="60">
        <v>1800000.0</v>
      </c>
      <c r="E281" s="59">
        <v>420.0</v>
      </c>
      <c r="F281" s="55">
        <f t="shared" si="1"/>
        <v>4285.714286</v>
      </c>
      <c r="G281" s="59">
        <v>375.0</v>
      </c>
      <c r="H281" s="55">
        <f t="shared" si="2"/>
        <v>4800</v>
      </c>
      <c r="I281" s="59">
        <v>6.0</v>
      </c>
      <c r="J281" s="59">
        <v>7.0</v>
      </c>
      <c r="K281" s="59" t="s">
        <v>77</v>
      </c>
      <c r="L281" s="70" t="s">
        <v>126</v>
      </c>
      <c r="M281" s="70" t="s">
        <v>232</v>
      </c>
      <c r="N281" s="63" t="s">
        <v>65</v>
      </c>
      <c r="O281" s="58" t="s">
        <v>356</v>
      </c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</row>
    <row r="282">
      <c r="A282" s="59" t="s">
        <v>61</v>
      </c>
      <c r="B282" s="51" t="s">
        <v>54</v>
      </c>
      <c r="C282" s="51" t="s">
        <v>42</v>
      </c>
      <c r="D282" s="60">
        <v>1840000.0</v>
      </c>
      <c r="E282" s="59">
        <v>393.0</v>
      </c>
      <c r="F282" s="55">
        <f t="shared" si="1"/>
        <v>4681.933842</v>
      </c>
      <c r="G282" s="59">
        <v>260.0</v>
      </c>
      <c r="H282" s="55">
        <f t="shared" si="2"/>
        <v>7076.923077</v>
      </c>
      <c r="I282" s="59">
        <v>6.0</v>
      </c>
      <c r="J282" s="59">
        <v>6.0</v>
      </c>
      <c r="K282" s="59" t="s">
        <v>62</v>
      </c>
      <c r="L282" s="59" t="s">
        <v>63</v>
      </c>
      <c r="M282" s="59" t="s">
        <v>64</v>
      </c>
      <c r="N282" s="59" t="s">
        <v>65</v>
      </c>
      <c r="O282" s="58" t="s">
        <v>357</v>
      </c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</row>
    <row r="283">
      <c r="A283" s="59"/>
      <c r="B283" s="64" t="s">
        <v>76</v>
      </c>
      <c r="C283" s="51" t="s">
        <v>42</v>
      </c>
      <c r="D283" s="72">
        <v>830000.0</v>
      </c>
      <c r="E283" s="59">
        <v>394.0</v>
      </c>
      <c r="F283" s="55">
        <f t="shared" si="1"/>
        <v>2106.598985</v>
      </c>
      <c r="G283" s="59">
        <v>330.0</v>
      </c>
      <c r="H283" s="55">
        <f t="shared" si="2"/>
        <v>2515.151515</v>
      </c>
      <c r="I283" s="59">
        <v>6.0</v>
      </c>
      <c r="J283" s="59">
        <v>7.0</v>
      </c>
      <c r="K283" s="59" t="s">
        <v>77</v>
      </c>
      <c r="L283" s="59" t="s">
        <v>126</v>
      </c>
      <c r="M283" s="59" t="s">
        <v>92</v>
      </c>
      <c r="N283" s="49"/>
      <c r="O283" s="58" t="s">
        <v>358</v>
      </c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</row>
    <row r="284">
      <c r="A284" s="70" t="s">
        <v>337</v>
      </c>
      <c r="B284" s="64" t="s">
        <v>76</v>
      </c>
      <c r="C284" s="64" t="s">
        <v>43</v>
      </c>
      <c r="D284" s="72">
        <v>1550000.0</v>
      </c>
      <c r="E284" s="70">
        <v>456.0</v>
      </c>
      <c r="F284" s="55">
        <f t="shared" si="1"/>
        <v>3399.122807</v>
      </c>
      <c r="G284" s="70">
        <v>420.0</v>
      </c>
      <c r="H284" s="55">
        <f t="shared" si="2"/>
        <v>3690.47619</v>
      </c>
      <c r="I284" s="70">
        <v>7.0</v>
      </c>
      <c r="J284" s="70">
        <v>6.0</v>
      </c>
      <c r="K284" s="70" t="s">
        <v>62</v>
      </c>
      <c r="L284" s="70" t="s">
        <v>126</v>
      </c>
      <c r="M284" s="70" t="s">
        <v>136</v>
      </c>
      <c r="N284" s="70" t="s">
        <v>65</v>
      </c>
      <c r="O284" s="58" t="s">
        <v>359</v>
      </c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</row>
    <row r="285">
      <c r="A285" s="87"/>
      <c r="B285" s="49"/>
      <c r="C285" s="88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87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</row>
    <row r="286">
      <c r="A286" s="87"/>
      <c r="B286" s="49"/>
      <c r="C286" s="88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87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</row>
    <row r="287">
      <c r="A287" s="87"/>
      <c r="B287" s="49"/>
      <c r="C287" s="88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87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</row>
    <row r="288">
      <c r="A288" s="87"/>
      <c r="B288" s="49"/>
      <c r="C288" s="88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87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</row>
    <row r="289">
      <c r="A289" s="87"/>
      <c r="B289" s="49"/>
      <c r="C289" s="88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87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</row>
    <row r="290">
      <c r="A290" s="87"/>
      <c r="B290" s="49"/>
      <c r="C290" s="88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87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</row>
    <row r="291">
      <c r="A291" s="87"/>
      <c r="B291" s="49"/>
      <c r="C291" s="88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87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</row>
    <row r="292">
      <c r="A292" s="89" t="s">
        <v>360</v>
      </c>
      <c r="B292" s="90">
        <f>COUNTA(B2:B291)</f>
        <v>283</v>
      </c>
      <c r="D292" s="91">
        <f>AVERAGE(D1:D291)</f>
        <v>655543.5477</v>
      </c>
      <c r="E292" s="92">
        <f t="shared" ref="E292:I292" si="3">AVERAGE(E2:E291)</f>
        <v>222.0378092</v>
      </c>
      <c r="F292" s="93">
        <f t="shared" si="3"/>
        <v>3103.987381</v>
      </c>
      <c r="G292" s="92">
        <f t="shared" si="3"/>
        <v>172.7800177</v>
      </c>
      <c r="H292" s="93">
        <f t="shared" si="3"/>
        <v>3879.009333</v>
      </c>
      <c r="I292" s="94">
        <f t="shared" si="3"/>
        <v>2.964664311</v>
      </c>
      <c r="J292" s="94">
        <f>AVERAGE(J1:J291)</f>
        <v>2.922261484</v>
      </c>
      <c r="K292" s="49"/>
      <c r="L292" s="95"/>
      <c r="M292" s="96"/>
      <c r="N292" s="96"/>
      <c r="O292" s="87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</row>
    <row r="293">
      <c r="A293" s="87"/>
      <c r="B293" s="49"/>
      <c r="C293" s="97">
        <f>COUNTIF(C1:C290,"=T0")</f>
        <v>2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87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</row>
    <row r="294">
      <c r="A294" s="87"/>
      <c r="B294" s="49"/>
      <c r="C294" s="97">
        <f>COUNTIF(C2:C291,"=T1")</f>
        <v>19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87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</row>
    <row r="295">
      <c r="A295" s="87"/>
      <c r="B295" s="49"/>
      <c r="C295" s="97">
        <f>COUNTIF(C3:C292,"=T1+T0")</f>
        <v>44</v>
      </c>
      <c r="D295" s="49"/>
      <c r="E295" s="49"/>
      <c r="F295" s="49"/>
      <c r="G295" s="49"/>
      <c r="H295" s="49"/>
      <c r="I295" s="49"/>
      <c r="J295" s="98" t="s">
        <v>361</v>
      </c>
      <c r="K295" s="97">
        <f>COUNTIF(K2:K291,"=A")</f>
        <v>72</v>
      </c>
      <c r="L295" s="49">
        <f>COUNTIF(L2:L291,"=SEM PISCINA")</f>
        <v>64</v>
      </c>
      <c r="M295" s="98" t="s">
        <v>63</v>
      </c>
      <c r="N295" s="49"/>
      <c r="O295" s="87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</row>
    <row r="296">
      <c r="A296" s="87"/>
      <c r="B296" s="49"/>
      <c r="C296" s="97">
        <f>COUNTIF(C2:C291,"=T2")</f>
        <v>26</v>
      </c>
      <c r="D296" s="49"/>
      <c r="E296" s="49"/>
      <c r="F296" s="49"/>
      <c r="G296" s="99"/>
      <c r="H296" s="49"/>
      <c r="I296" s="49"/>
      <c r="J296" s="98" t="s">
        <v>362</v>
      </c>
      <c r="K296" s="97">
        <f>COUNTIF(K2:K291,"=B")</f>
        <v>169</v>
      </c>
      <c r="L296" s="49">
        <f>COUNTIF(L2:L291,"=PISCINA PRIVADA")</f>
        <v>134</v>
      </c>
      <c r="M296" s="98" t="s">
        <v>126</v>
      </c>
      <c r="N296" s="49"/>
      <c r="O296" s="87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</row>
    <row r="297">
      <c r="A297" s="87"/>
      <c r="B297" s="49"/>
      <c r="C297" s="97">
        <f>COUNTIF(C2:C291,"=T3")</f>
        <v>80</v>
      </c>
      <c r="D297" s="49"/>
      <c r="E297" s="83"/>
      <c r="F297" s="49"/>
      <c r="G297" s="49"/>
      <c r="H297" s="49"/>
      <c r="I297" s="49"/>
      <c r="J297" s="98" t="s">
        <v>363</v>
      </c>
      <c r="K297" s="97">
        <f>COUNTIF(K2:K291,"=C")</f>
        <v>42</v>
      </c>
      <c r="L297" s="49">
        <f>COUNTIF(L2:L291,"=PISCINA COMUM")</f>
        <v>85</v>
      </c>
      <c r="M297" s="98" t="s">
        <v>56</v>
      </c>
      <c r="N297" s="49"/>
      <c r="O297" s="87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</row>
    <row r="298">
      <c r="A298" s="87"/>
      <c r="B298" s="49"/>
      <c r="C298" s="97">
        <f>COUNTIF(C2:C291,"=T4")</f>
        <v>91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87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</row>
    <row r="299">
      <c r="A299" s="87"/>
      <c r="B299" s="49"/>
      <c r="C299" s="97">
        <f>COUNTIF(C2:C291,"=T5")</f>
        <v>17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87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</row>
    <row r="300">
      <c r="A300" s="87"/>
      <c r="B300" s="49"/>
      <c r="C300" s="97">
        <f>COUNTIF(C2:C291,"=T6")</f>
        <v>3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87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</row>
    <row r="301">
      <c r="A301" s="87"/>
      <c r="B301" s="49"/>
      <c r="C301" s="97">
        <f>COUNTIF(C2:C291,"=T7")</f>
        <v>1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87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</row>
    <row r="302">
      <c r="A302" s="87"/>
      <c r="B302" s="49"/>
      <c r="C302" s="88"/>
      <c r="D302" s="49"/>
      <c r="E302" s="49"/>
      <c r="F302" s="49"/>
      <c r="G302" s="49"/>
      <c r="H302" s="49"/>
      <c r="I302" s="49"/>
      <c r="J302" s="49"/>
      <c r="K302" s="49"/>
      <c r="L302" s="49"/>
      <c r="M302" s="100" t="s">
        <v>26</v>
      </c>
      <c r="N302" s="101" t="s">
        <v>27</v>
      </c>
      <c r="O302" s="102" t="s">
        <v>28</v>
      </c>
      <c r="P302" s="101" t="s">
        <v>29</v>
      </c>
      <c r="Q302" s="101" t="s">
        <v>30</v>
      </c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</row>
    <row r="303">
      <c r="A303" s="87"/>
      <c r="B303" s="49"/>
      <c r="C303" s="88"/>
      <c r="D303" s="49"/>
      <c r="E303" s="49"/>
      <c r="F303" s="49"/>
      <c r="G303" s="49"/>
      <c r="H303" s="49"/>
      <c r="I303" s="49"/>
      <c r="J303" s="49"/>
      <c r="K303" s="49"/>
      <c r="L303" s="49"/>
      <c r="M303" s="103" t="s">
        <v>31</v>
      </c>
      <c r="N303" s="104">
        <f t="shared" ref="N303:N311" si="4">C293</f>
        <v>2</v>
      </c>
      <c r="O303" s="105">
        <f>AVERAGEIF(C2:C291,"=T0",D2:D291)</f>
        <v>107500</v>
      </c>
      <c r="P303" s="106">
        <f>AVERAGEIF(C2:C291,"=T0",F2:F291)</f>
        <v>2652.777778</v>
      </c>
      <c r="Q303" s="106">
        <f>AVERAGEIF(C2:C291,"=T0",H2:H291)</f>
        <v>3477.472318</v>
      </c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</row>
    <row r="304">
      <c r="A304" s="87"/>
      <c r="B304" s="49"/>
      <c r="C304" s="88"/>
      <c r="D304" s="49"/>
      <c r="E304" s="49"/>
      <c r="F304" s="49"/>
      <c r="G304" s="49"/>
      <c r="H304" s="49"/>
      <c r="I304" s="49"/>
      <c r="J304" s="49"/>
      <c r="K304" s="49"/>
      <c r="L304" s="49"/>
      <c r="M304" s="103" t="s">
        <v>33</v>
      </c>
      <c r="N304" s="104">
        <f t="shared" si="4"/>
        <v>19</v>
      </c>
      <c r="O304" s="105">
        <f>AVERAGEIF(C3:C292,"=T1",D3:D292)</f>
        <v>207210.5263</v>
      </c>
      <c r="P304" s="106">
        <f>AVERAGEIF(C3:C292,"=T1",F3:F292)</f>
        <v>2371.17159</v>
      </c>
      <c r="Q304" s="106">
        <f>AVERAGEIF(C3:C292,"=T1",H3:H292)</f>
        <v>2759.894318</v>
      </c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</row>
    <row r="305">
      <c r="A305" s="87"/>
      <c r="B305" s="49"/>
      <c r="C305" s="88"/>
      <c r="D305" s="49"/>
      <c r="E305" s="49"/>
      <c r="F305" s="49"/>
      <c r="G305" s="49"/>
      <c r="H305" s="49"/>
      <c r="I305" s="49"/>
      <c r="J305" s="49"/>
      <c r="K305" s="49"/>
      <c r="L305" s="49"/>
      <c r="M305" s="101" t="s">
        <v>34</v>
      </c>
      <c r="N305" s="104">
        <f t="shared" si="4"/>
        <v>44</v>
      </c>
      <c r="O305" s="105">
        <f>AVERAGEIF(C4:C293,"=T1+T0",D4:D293)</f>
        <v>509545.4545</v>
      </c>
      <c r="P305" s="106">
        <f>AVERAGEIF(C4:C293,"=T1+T0",F4:F293)</f>
        <v>4430.83004</v>
      </c>
      <c r="Q305" s="106">
        <f>AVERAGEIF(C4:C293,"=T1+T0",H4:H293)</f>
        <v>5095.454545</v>
      </c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</row>
    <row r="306">
      <c r="A306" s="87"/>
      <c r="B306" s="49"/>
      <c r="C306" s="88"/>
      <c r="D306" s="49"/>
      <c r="E306" s="49"/>
      <c r="F306" s="49"/>
      <c r="G306" s="49"/>
      <c r="H306" s="49"/>
      <c r="I306" s="49"/>
      <c r="J306" s="49"/>
      <c r="K306" s="49"/>
      <c r="L306" s="49"/>
      <c r="M306" s="103" t="s">
        <v>36</v>
      </c>
      <c r="N306" s="104">
        <f t="shared" si="4"/>
        <v>26</v>
      </c>
      <c r="O306" s="105">
        <f>AVERAGEIF(C4:C293,"=T2",D4:D293)</f>
        <v>354050.9615</v>
      </c>
      <c r="P306" s="106">
        <f>AVERAGEIF(C4:C293,"=T2",F4:F293)</f>
        <v>2699.169121</v>
      </c>
      <c r="Q306" s="106">
        <f>AVERAGEIF(C4:C293,"=T2",H4:H293)</f>
        <v>3289.029235</v>
      </c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</row>
    <row r="307">
      <c r="A307" s="87"/>
      <c r="B307" s="49"/>
      <c r="C307" s="88"/>
      <c r="D307" s="49"/>
      <c r="E307" s="49"/>
      <c r="F307" s="49"/>
      <c r="G307" s="49"/>
      <c r="H307" s="49"/>
      <c r="I307" s="49"/>
      <c r="J307" s="49"/>
      <c r="K307" s="49"/>
      <c r="L307" s="49"/>
      <c r="M307" s="103" t="s">
        <v>37</v>
      </c>
      <c r="N307" s="104">
        <f t="shared" si="4"/>
        <v>80</v>
      </c>
      <c r="O307" s="105">
        <f>AVERAGEIF(C5:C294,"=T3",D5:D294)</f>
        <v>503362.5</v>
      </c>
      <c r="P307" s="106">
        <f>AVERAGEIF(C5:C294,"=T3",F5:F294)</f>
        <v>2705.736925</v>
      </c>
      <c r="Q307" s="106">
        <f>AVERAGEIF(C5:C294,"=T3",H5:H294)</f>
        <v>3258.771525</v>
      </c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</row>
    <row r="308">
      <c r="A308" s="87"/>
      <c r="B308" s="49"/>
      <c r="C308" s="88"/>
      <c r="D308" s="49"/>
      <c r="E308" s="49"/>
      <c r="F308" s="49"/>
      <c r="G308" s="49"/>
      <c r="H308" s="49"/>
      <c r="I308" s="49"/>
      <c r="J308" s="49"/>
      <c r="K308" s="49"/>
      <c r="L308" s="49"/>
      <c r="M308" s="103" t="s">
        <v>39</v>
      </c>
      <c r="N308" s="104">
        <f t="shared" si="4"/>
        <v>91</v>
      </c>
      <c r="O308" s="105">
        <f>AVERAGEIF(C6:C296,"=T4",D6:D295)</f>
        <v>864247.3846</v>
      </c>
      <c r="P308" s="106">
        <f>AVERAGEIF(C6:C296,"=T4",F6:F295)</f>
        <v>3044.719232</v>
      </c>
      <c r="Q308" s="106">
        <f>AVERAGEIF(C6:C296,"=T4",H6:H295)</f>
        <v>4107.268456</v>
      </c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</row>
    <row r="309">
      <c r="A309" s="49"/>
      <c r="B309" s="49"/>
      <c r="C309" s="88"/>
      <c r="D309" s="49"/>
      <c r="E309" s="49"/>
      <c r="F309" s="49"/>
      <c r="G309" s="49"/>
      <c r="H309" s="49"/>
      <c r="I309" s="49"/>
      <c r="J309" s="49"/>
      <c r="K309" s="49"/>
      <c r="L309" s="49"/>
      <c r="M309" s="103" t="s">
        <v>40</v>
      </c>
      <c r="N309" s="104">
        <f t="shared" si="4"/>
        <v>17</v>
      </c>
      <c r="O309" s="105">
        <f>AVERAGEIF(C7:C297,"=T5",D7:D296)</f>
        <v>1459175.706</v>
      </c>
      <c r="P309" s="106">
        <f>AVERAGEIF(C7:C297,"=T5",F7:F296)</f>
        <v>3231.407068</v>
      </c>
      <c r="Q309" s="106">
        <f>AVERAGEIF(C7:C297,"=T5",H7:H296)</f>
        <v>4476.837765</v>
      </c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</row>
    <row r="310">
      <c r="A310" s="87"/>
      <c r="B310" s="49"/>
      <c r="C310" s="88"/>
      <c r="D310" s="49"/>
      <c r="E310" s="49"/>
      <c r="F310" s="49"/>
      <c r="G310" s="49"/>
      <c r="H310" s="49"/>
      <c r="I310" s="49"/>
      <c r="J310" s="49"/>
      <c r="K310" s="49"/>
      <c r="L310" s="49"/>
      <c r="M310" s="103" t="s">
        <v>42</v>
      </c>
      <c r="N310" s="104">
        <f t="shared" si="4"/>
        <v>3</v>
      </c>
      <c r="O310" s="105">
        <f>AVERAGEIF(C8:C298,"=T6",D8:D297)</f>
        <v>1490000</v>
      </c>
      <c r="P310" s="106">
        <f>AVERAGEIF(C8:C298,"=T6",F8:F297)</f>
        <v>3691.415704</v>
      </c>
      <c r="Q310" s="106">
        <f>AVERAGEIF(C8:C298,"=T6",H8:H297)</f>
        <v>4797.358197</v>
      </c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</row>
    <row r="311">
      <c r="A311" s="87"/>
      <c r="B311" s="49"/>
      <c r="C311" s="88"/>
      <c r="D311" s="49"/>
      <c r="E311" s="49"/>
      <c r="F311" s="49"/>
      <c r="G311" s="49"/>
      <c r="H311" s="49"/>
      <c r="I311" s="49"/>
      <c r="J311" s="49"/>
      <c r="K311" s="49"/>
      <c r="L311" s="49"/>
      <c r="M311" s="103" t="s">
        <v>43</v>
      </c>
      <c r="N311" s="104">
        <f t="shared" si="4"/>
        <v>1</v>
      </c>
      <c r="O311" s="105">
        <f>AVERAGEIF(C9:C299,"=T7",D9:D298)</f>
        <v>1550000</v>
      </c>
      <c r="P311" s="106">
        <f>AVERAGEIF(C9:C299,"=T7",F9:F298)</f>
        <v>3399.122807</v>
      </c>
      <c r="Q311" s="106">
        <f>AVERAGEIF(C9:C299,"=T7",H9:H298)</f>
        <v>3690.47619</v>
      </c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</row>
    <row r="312">
      <c r="A312" s="87"/>
      <c r="B312" s="49"/>
      <c r="C312" s="88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87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</row>
    <row r="313">
      <c r="A313" s="87"/>
      <c r="B313" s="49"/>
      <c r="C313" s="88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87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</row>
    <row r="314">
      <c r="A314" s="87"/>
      <c r="B314" s="49"/>
      <c r="C314" s="88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87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</row>
    <row r="315">
      <c r="A315" s="87"/>
      <c r="B315" s="49"/>
      <c r="C315" s="88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87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</row>
    <row r="316">
      <c r="A316" s="87"/>
      <c r="B316" s="49"/>
      <c r="C316" s="88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87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</row>
    <row r="317">
      <c r="A317" s="87"/>
      <c r="B317" s="49"/>
      <c r="C317" s="88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87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</row>
    <row r="318">
      <c r="A318" s="87"/>
      <c r="B318" s="49"/>
      <c r="C318" s="88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87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</row>
    <row r="319">
      <c r="A319" s="87"/>
      <c r="B319" s="49"/>
      <c r="C319" s="88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87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</row>
    <row r="320">
      <c r="A320" s="87"/>
      <c r="B320" s="49"/>
      <c r="C320" s="88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87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</row>
    <row r="321">
      <c r="A321" s="87"/>
      <c r="B321" s="49"/>
      <c r="C321" s="88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87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</row>
    <row r="322">
      <c r="A322" s="87"/>
      <c r="B322" s="49"/>
      <c r="C322" s="88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87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</row>
    <row r="323">
      <c r="A323" s="87"/>
      <c r="B323" s="49"/>
      <c r="C323" s="88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87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</row>
    <row r="324">
      <c r="A324" s="87"/>
      <c r="B324" s="49"/>
      <c r="C324" s="88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87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</row>
    <row r="325">
      <c r="A325" s="87"/>
      <c r="B325" s="49"/>
      <c r="C325" s="88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87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</row>
    <row r="326">
      <c r="A326" s="87"/>
      <c r="B326" s="49"/>
      <c r="C326" s="88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87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</row>
    <row r="327">
      <c r="A327" s="87"/>
      <c r="B327" s="49"/>
      <c r="C327" s="88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87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</row>
    <row r="328">
      <c r="A328" s="87"/>
      <c r="B328" s="49"/>
      <c r="C328" s="88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87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</row>
    <row r="329">
      <c r="A329" s="87"/>
      <c r="B329" s="49"/>
      <c r="C329" s="88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87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</row>
    <row r="330">
      <c r="A330" s="87"/>
      <c r="B330" s="49"/>
      <c r="C330" s="88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87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</row>
    <row r="331">
      <c r="A331" s="87"/>
      <c r="B331" s="49"/>
      <c r="C331" s="88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87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</row>
    <row r="332">
      <c r="A332" s="87"/>
      <c r="B332" s="49"/>
      <c r="C332" s="88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87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</row>
    <row r="333">
      <c r="A333" s="87"/>
      <c r="B333" s="49"/>
      <c r="C333" s="88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87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</row>
    <row r="334">
      <c r="A334" s="87"/>
      <c r="B334" s="49"/>
      <c r="C334" s="88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87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</row>
    <row r="335">
      <c r="A335" s="87"/>
      <c r="B335" s="49"/>
      <c r="C335" s="88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87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</row>
    <row r="336">
      <c r="A336" s="87"/>
      <c r="B336" s="49"/>
      <c r="C336" s="88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87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</row>
    <row r="337">
      <c r="A337" s="87"/>
      <c r="B337" s="49"/>
      <c r="C337" s="88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87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</row>
    <row r="338">
      <c r="A338" s="87"/>
      <c r="B338" s="49"/>
      <c r="C338" s="88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87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</row>
    <row r="339">
      <c r="A339" s="87"/>
      <c r="B339" s="49"/>
      <c r="C339" s="88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87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</row>
    <row r="340">
      <c r="A340" s="87"/>
      <c r="B340" s="49"/>
      <c r="C340" s="88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87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</row>
    <row r="341">
      <c r="A341" s="87"/>
      <c r="B341" s="49"/>
      <c r="C341" s="88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87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</row>
    <row r="342">
      <c r="A342" s="87"/>
      <c r="B342" s="49"/>
      <c r="C342" s="88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87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</row>
    <row r="343">
      <c r="A343" s="87"/>
      <c r="B343" s="49"/>
      <c r="C343" s="88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87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</row>
    <row r="344">
      <c r="A344" s="87"/>
      <c r="B344" s="49"/>
      <c r="C344" s="88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87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</row>
    <row r="345">
      <c r="A345" s="87"/>
      <c r="B345" s="49"/>
      <c r="C345" s="88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87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</row>
    <row r="346">
      <c r="A346" s="87"/>
      <c r="B346" s="49"/>
      <c r="C346" s="88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87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</row>
    <row r="347">
      <c r="A347" s="87"/>
      <c r="B347" s="49"/>
      <c r="C347" s="88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87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</row>
    <row r="348">
      <c r="A348" s="87"/>
      <c r="B348" s="49"/>
      <c r="C348" s="88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87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</row>
    <row r="349">
      <c r="A349" s="87"/>
      <c r="B349" s="49"/>
      <c r="C349" s="88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87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</row>
    <row r="350">
      <c r="A350" s="87"/>
      <c r="B350" s="49"/>
      <c r="C350" s="88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87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</row>
    <row r="351">
      <c r="A351" s="87"/>
      <c r="B351" s="49"/>
      <c r="C351" s="88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87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</row>
    <row r="352">
      <c r="A352" s="87"/>
      <c r="B352" s="49"/>
      <c r="C352" s="88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87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</row>
    <row r="353">
      <c r="A353" s="87"/>
      <c r="B353" s="49"/>
      <c r="C353" s="88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87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</row>
    <row r="354">
      <c r="A354" s="87"/>
      <c r="B354" s="49"/>
      <c r="C354" s="88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87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</row>
    <row r="355">
      <c r="A355" s="87"/>
      <c r="B355" s="49"/>
      <c r="C355" s="88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87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</row>
    <row r="356">
      <c r="A356" s="87"/>
      <c r="B356" s="49"/>
      <c r="C356" s="88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87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</row>
    <row r="357">
      <c r="A357" s="87"/>
      <c r="B357" s="49"/>
      <c r="C357" s="88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87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</row>
    <row r="358">
      <c r="A358" s="87"/>
      <c r="B358" s="49"/>
      <c r="C358" s="88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87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</row>
    <row r="359">
      <c r="A359" s="87"/>
      <c r="B359" s="49"/>
      <c r="C359" s="88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87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</row>
    <row r="360">
      <c r="A360" s="87"/>
      <c r="B360" s="49"/>
      <c r="C360" s="88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87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</row>
    <row r="361">
      <c r="A361" s="87"/>
      <c r="B361" s="49"/>
      <c r="C361" s="88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87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</row>
    <row r="362">
      <c r="A362" s="87"/>
      <c r="B362" s="49"/>
      <c r="C362" s="88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87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</row>
    <row r="363">
      <c r="A363" s="87"/>
      <c r="B363" s="49"/>
      <c r="C363" s="88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87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</row>
    <row r="364">
      <c r="A364" s="87"/>
      <c r="B364" s="49"/>
      <c r="C364" s="88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87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</row>
    <row r="365">
      <c r="A365" s="87"/>
      <c r="B365" s="49"/>
      <c r="C365" s="88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87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</row>
    <row r="366">
      <c r="A366" s="87"/>
      <c r="B366" s="49"/>
      <c r="C366" s="88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87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</row>
    <row r="367">
      <c r="A367" s="87"/>
      <c r="B367" s="49"/>
      <c r="C367" s="88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87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</row>
    <row r="368">
      <c r="A368" s="87"/>
      <c r="B368" s="49"/>
      <c r="C368" s="88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87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</row>
    <row r="369">
      <c r="A369" s="87"/>
      <c r="B369" s="49"/>
      <c r="C369" s="88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87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</row>
    <row r="370">
      <c r="A370" s="87"/>
      <c r="B370" s="49"/>
      <c r="C370" s="88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87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</row>
    <row r="371">
      <c r="A371" s="87"/>
      <c r="B371" s="49"/>
      <c r="C371" s="88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87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</row>
    <row r="372">
      <c r="A372" s="87"/>
      <c r="B372" s="49"/>
      <c r="C372" s="88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87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</row>
    <row r="373">
      <c r="A373" s="87"/>
      <c r="B373" s="49"/>
      <c r="C373" s="88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87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</row>
    <row r="374">
      <c r="A374" s="87"/>
      <c r="B374" s="49"/>
      <c r="C374" s="88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87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</row>
    <row r="375">
      <c r="A375" s="87"/>
      <c r="B375" s="49"/>
      <c r="C375" s="88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87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</row>
    <row r="376">
      <c r="A376" s="87"/>
      <c r="B376" s="49"/>
      <c r="C376" s="88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87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</row>
    <row r="377">
      <c r="A377" s="87"/>
      <c r="B377" s="49"/>
      <c r="C377" s="88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87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</row>
    <row r="378">
      <c r="A378" s="87"/>
      <c r="B378" s="49"/>
      <c r="C378" s="88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87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</row>
    <row r="379">
      <c r="A379" s="87"/>
      <c r="B379" s="49"/>
      <c r="C379" s="88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87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</row>
    <row r="380">
      <c r="A380" s="87"/>
      <c r="B380" s="49"/>
      <c r="C380" s="88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87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</row>
    <row r="381">
      <c r="A381" s="87"/>
      <c r="B381" s="49"/>
      <c r="C381" s="88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87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</row>
    <row r="382">
      <c r="A382" s="87"/>
      <c r="B382" s="49"/>
      <c r="C382" s="88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87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</row>
    <row r="383">
      <c r="A383" s="87"/>
      <c r="B383" s="49"/>
      <c r="C383" s="88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87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</row>
    <row r="384">
      <c r="A384" s="87"/>
      <c r="B384" s="49"/>
      <c r="C384" s="88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87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</row>
    <row r="385">
      <c r="A385" s="87"/>
      <c r="B385" s="49"/>
      <c r="C385" s="88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87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</row>
    <row r="386">
      <c r="A386" s="87"/>
      <c r="B386" s="49"/>
      <c r="C386" s="88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87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</row>
    <row r="387">
      <c r="A387" s="87"/>
      <c r="B387" s="49"/>
      <c r="C387" s="88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87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</row>
    <row r="388">
      <c r="A388" s="87"/>
      <c r="B388" s="49"/>
      <c r="C388" s="88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87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</row>
    <row r="389">
      <c r="A389" s="87"/>
      <c r="B389" s="49"/>
      <c r="C389" s="88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87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</row>
    <row r="390">
      <c r="A390" s="87"/>
      <c r="B390" s="49"/>
      <c r="C390" s="88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87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</row>
    <row r="391">
      <c r="A391" s="87"/>
      <c r="B391" s="49"/>
      <c r="C391" s="88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87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</row>
    <row r="392">
      <c r="A392" s="87"/>
      <c r="B392" s="49"/>
      <c r="C392" s="88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87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</row>
    <row r="393">
      <c r="A393" s="87"/>
      <c r="B393" s="49"/>
      <c r="C393" s="88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87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</row>
    <row r="394">
      <c r="A394" s="87"/>
      <c r="B394" s="49"/>
      <c r="C394" s="88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87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</row>
    <row r="395">
      <c r="A395" s="87"/>
      <c r="B395" s="49"/>
      <c r="C395" s="88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87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</row>
    <row r="396">
      <c r="A396" s="87"/>
      <c r="B396" s="49"/>
      <c r="C396" s="88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87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</row>
    <row r="397">
      <c r="A397" s="87"/>
      <c r="B397" s="49"/>
      <c r="C397" s="88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87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</row>
    <row r="398">
      <c r="A398" s="87"/>
      <c r="B398" s="49"/>
      <c r="C398" s="88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87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</row>
    <row r="399">
      <c r="A399" s="87"/>
      <c r="B399" s="49"/>
      <c r="C399" s="88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87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</row>
    <row r="400">
      <c r="A400" s="87"/>
      <c r="B400" s="49"/>
      <c r="C400" s="88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87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</row>
    <row r="401">
      <c r="A401" s="87"/>
      <c r="B401" s="49"/>
      <c r="C401" s="88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87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</row>
    <row r="402">
      <c r="A402" s="87"/>
      <c r="B402" s="49"/>
      <c r="C402" s="88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87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</row>
    <row r="403">
      <c r="A403" s="87"/>
      <c r="B403" s="49"/>
      <c r="C403" s="88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87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</row>
    <row r="404">
      <c r="A404" s="87"/>
      <c r="B404" s="49"/>
      <c r="C404" s="88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87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</row>
    <row r="405">
      <c r="A405" s="87"/>
      <c r="B405" s="49"/>
      <c r="C405" s="88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87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</row>
    <row r="406">
      <c r="A406" s="87"/>
      <c r="B406" s="49"/>
      <c r="C406" s="88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87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</row>
    <row r="407">
      <c r="A407" s="87"/>
      <c r="B407" s="49"/>
      <c r="C407" s="88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87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</row>
    <row r="408">
      <c r="A408" s="87"/>
      <c r="B408" s="49"/>
      <c r="C408" s="88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87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</row>
    <row r="409">
      <c r="A409" s="87"/>
      <c r="B409" s="49"/>
      <c r="C409" s="88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87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</row>
    <row r="410">
      <c r="A410" s="87"/>
      <c r="B410" s="49"/>
      <c r="C410" s="88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87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</row>
    <row r="411">
      <c r="A411" s="87"/>
      <c r="B411" s="49"/>
      <c r="C411" s="88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87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</row>
    <row r="412">
      <c r="A412" s="87"/>
      <c r="B412" s="49"/>
      <c r="C412" s="88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87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</row>
    <row r="413">
      <c r="A413" s="87"/>
      <c r="B413" s="49"/>
      <c r="C413" s="88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87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</row>
    <row r="414">
      <c r="A414" s="87"/>
      <c r="B414" s="49"/>
      <c r="C414" s="88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87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</row>
    <row r="415">
      <c r="A415" s="87"/>
      <c r="B415" s="49"/>
      <c r="C415" s="88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87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</row>
    <row r="416">
      <c r="A416" s="87"/>
      <c r="B416" s="49"/>
      <c r="C416" s="88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87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</row>
    <row r="417">
      <c r="A417" s="87"/>
      <c r="B417" s="49"/>
      <c r="C417" s="88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87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</row>
    <row r="418">
      <c r="A418" s="87"/>
      <c r="B418" s="49"/>
      <c r="C418" s="88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87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</row>
    <row r="419">
      <c r="A419" s="87"/>
      <c r="B419" s="49"/>
      <c r="C419" s="88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87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</row>
    <row r="420">
      <c r="A420" s="87"/>
      <c r="B420" s="49"/>
      <c r="C420" s="88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87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</row>
    <row r="421">
      <c r="A421" s="87"/>
      <c r="B421" s="49"/>
      <c r="C421" s="88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87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</row>
    <row r="422">
      <c r="A422" s="87"/>
      <c r="B422" s="49"/>
      <c r="C422" s="88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87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</row>
    <row r="423">
      <c r="A423" s="87"/>
      <c r="B423" s="49"/>
      <c r="C423" s="88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87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</row>
    <row r="424">
      <c r="A424" s="87"/>
      <c r="B424" s="49"/>
      <c r="C424" s="88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87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</row>
    <row r="425">
      <c r="A425" s="87"/>
      <c r="B425" s="49"/>
      <c r="C425" s="88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87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</row>
    <row r="426">
      <c r="A426" s="87"/>
      <c r="B426" s="49"/>
      <c r="C426" s="88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87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</row>
    <row r="427">
      <c r="A427" s="87"/>
      <c r="B427" s="49"/>
      <c r="C427" s="88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87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</row>
    <row r="428">
      <c r="A428" s="87"/>
      <c r="B428" s="49"/>
      <c r="C428" s="88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87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</row>
    <row r="429">
      <c r="A429" s="87"/>
      <c r="B429" s="49"/>
      <c r="C429" s="88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87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</row>
    <row r="430">
      <c r="A430" s="87"/>
      <c r="B430" s="49"/>
      <c r="C430" s="88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87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</row>
    <row r="431">
      <c r="A431" s="87"/>
      <c r="B431" s="49"/>
      <c r="C431" s="88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87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</row>
    <row r="432">
      <c r="A432" s="87"/>
      <c r="B432" s="49"/>
      <c r="C432" s="88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87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</row>
    <row r="433">
      <c r="A433" s="87"/>
      <c r="B433" s="49"/>
      <c r="C433" s="88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87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</row>
    <row r="434">
      <c r="A434" s="87"/>
      <c r="B434" s="49"/>
      <c r="C434" s="88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87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</row>
    <row r="435">
      <c r="A435" s="87"/>
      <c r="B435" s="49"/>
      <c r="C435" s="88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87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</row>
    <row r="436">
      <c r="A436" s="87"/>
      <c r="B436" s="49"/>
      <c r="C436" s="88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87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</row>
    <row r="437">
      <c r="A437" s="87"/>
      <c r="B437" s="49"/>
      <c r="C437" s="88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87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</row>
    <row r="438">
      <c r="A438" s="87"/>
      <c r="B438" s="49"/>
      <c r="C438" s="88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87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</row>
    <row r="439">
      <c r="A439" s="87"/>
      <c r="B439" s="49"/>
      <c r="C439" s="88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87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</row>
    <row r="440">
      <c r="A440" s="87"/>
      <c r="B440" s="49"/>
      <c r="C440" s="88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87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</row>
    <row r="441">
      <c r="A441" s="87"/>
      <c r="B441" s="49"/>
      <c r="C441" s="88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87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</row>
    <row r="442">
      <c r="A442" s="87"/>
      <c r="B442" s="49"/>
      <c r="C442" s="88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87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</row>
    <row r="443">
      <c r="A443" s="87"/>
      <c r="B443" s="49"/>
      <c r="C443" s="88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87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</row>
    <row r="444">
      <c r="A444" s="87"/>
      <c r="B444" s="49"/>
      <c r="C444" s="88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87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</row>
    <row r="445">
      <c r="A445" s="87"/>
      <c r="B445" s="49"/>
      <c r="C445" s="88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87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</row>
    <row r="446">
      <c r="A446" s="87"/>
      <c r="B446" s="49"/>
      <c r="C446" s="88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87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</row>
    <row r="447">
      <c r="A447" s="87"/>
      <c r="B447" s="49"/>
      <c r="C447" s="88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87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</row>
    <row r="448">
      <c r="A448" s="87"/>
      <c r="B448" s="49"/>
      <c r="C448" s="88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87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</row>
    <row r="449">
      <c r="A449" s="87"/>
      <c r="B449" s="49"/>
      <c r="C449" s="88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87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</row>
    <row r="450">
      <c r="A450" s="87"/>
      <c r="B450" s="49"/>
      <c r="C450" s="88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87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</row>
    <row r="451">
      <c r="A451" s="87"/>
      <c r="B451" s="49"/>
      <c r="C451" s="88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87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</row>
    <row r="452">
      <c r="A452" s="87"/>
      <c r="B452" s="49"/>
      <c r="C452" s="88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87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</row>
    <row r="453">
      <c r="A453" s="87"/>
      <c r="B453" s="49"/>
      <c r="C453" s="88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87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</row>
    <row r="454">
      <c r="A454" s="87"/>
      <c r="B454" s="49"/>
      <c r="C454" s="88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87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</row>
    <row r="455">
      <c r="A455" s="87"/>
      <c r="B455" s="49"/>
      <c r="C455" s="88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87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</row>
    <row r="456">
      <c r="A456" s="87"/>
      <c r="B456" s="49"/>
      <c r="C456" s="88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87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</row>
    <row r="457">
      <c r="A457" s="87"/>
      <c r="B457" s="49"/>
      <c r="C457" s="88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87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</row>
    <row r="458">
      <c r="A458" s="87"/>
      <c r="B458" s="49"/>
      <c r="C458" s="88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87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</row>
    <row r="459">
      <c r="A459" s="87"/>
      <c r="B459" s="49"/>
      <c r="C459" s="88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87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</row>
    <row r="460">
      <c r="A460" s="87"/>
      <c r="B460" s="49"/>
      <c r="C460" s="88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87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</row>
    <row r="461">
      <c r="A461" s="87"/>
      <c r="B461" s="49"/>
      <c r="C461" s="88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87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</row>
    <row r="462">
      <c r="A462" s="87"/>
      <c r="B462" s="49"/>
      <c r="C462" s="88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87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</row>
    <row r="463">
      <c r="A463" s="87"/>
      <c r="B463" s="49"/>
      <c r="C463" s="88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87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</row>
    <row r="464">
      <c r="A464" s="87"/>
      <c r="B464" s="49"/>
      <c r="C464" s="88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87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</row>
    <row r="465">
      <c r="A465" s="87"/>
      <c r="B465" s="49"/>
      <c r="C465" s="88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87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</row>
    <row r="466">
      <c r="A466" s="87"/>
      <c r="B466" s="49"/>
      <c r="C466" s="88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87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</row>
    <row r="467">
      <c r="A467" s="87"/>
      <c r="B467" s="49"/>
      <c r="C467" s="88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87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</row>
    <row r="468">
      <c r="A468" s="87"/>
      <c r="B468" s="49"/>
      <c r="C468" s="88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87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</row>
    <row r="469">
      <c r="A469" s="87"/>
      <c r="B469" s="49"/>
      <c r="C469" s="88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87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</row>
    <row r="470">
      <c r="A470" s="87"/>
      <c r="B470" s="49"/>
      <c r="C470" s="88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87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</row>
    <row r="471">
      <c r="A471" s="87"/>
      <c r="B471" s="49"/>
      <c r="C471" s="88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87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</row>
    <row r="472">
      <c r="A472" s="87"/>
      <c r="B472" s="49"/>
      <c r="C472" s="88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87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</row>
    <row r="473">
      <c r="A473" s="87"/>
      <c r="B473" s="49"/>
      <c r="C473" s="88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87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</row>
    <row r="474">
      <c r="A474" s="87"/>
      <c r="B474" s="49"/>
      <c r="C474" s="88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87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</row>
    <row r="475">
      <c r="A475" s="87"/>
      <c r="B475" s="49"/>
      <c r="C475" s="88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87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</row>
    <row r="476">
      <c r="A476" s="87"/>
      <c r="B476" s="49"/>
      <c r="C476" s="88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87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</row>
    <row r="477">
      <c r="A477" s="87"/>
      <c r="B477" s="49"/>
      <c r="C477" s="88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87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</row>
    <row r="478">
      <c r="A478" s="87"/>
      <c r="B478" s="49"/>
      <c r="C478" s="88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87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</row>
    <row r="479">
      <c r="A479" s="87"/>
      <c r="B479" s="49"/>
      <c r="C479" s="88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87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</row>
    <row r="480">
      <c r="A480" s="87"/>
      <c r="B480" s="49"/>
      <c r="C480" s="88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87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</row>
    <row r="481">
      <c r="A481" s="87"/>
      <c r="B481" s="49"/>
      <c r="C481" s="88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87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</row>
    <row r="482">
      <c r="A482" s="87"/>
      <c r="B482" s="49"/>
      <c r="C482" s="88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87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</row>
    <row r="483">
      <c r="A483" s="87"/>
      <c r="B483" s="49"/>
      <c r="C483" s="88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87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</row>
    <row r="484">
      <c r="A484" s="87"/>
      <c r="B484" s="49"/>
      <c r="C484" s="88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87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</row>
    <row r="485">
      <c r="A485" s="87"/>
      <c r="B485" s="49"/>
      <c r="C485" s="88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87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</row>
    <row r="486">
      <c r="A486" s="87"/>
      <c r="B486" s="49"/>
      <c r="C486" s="88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87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</row>
    <row r="487">
      <c r="A487" s="87"/>
      <c r="B487" s="49"/>
      <c r="C487" s="88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87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</row>
    <row r="488">
      <c r="A488" s="87"/>
      <c r="B488" s="49"/>
      <c r="C488" s="88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87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</row>
    <row r="489">
      <c r="A489" s="87"/>
      <c r="B489" s="49"/>
      <c r="C489" s="88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87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</row>
    <row r="490">
      <c r="A490" s="87"/>
      <c r="B490" s="49"/>
      <c r="C490" s="88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87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</row>
    <row r="491">
      <c r="A491" s="87"/>
      <c r="B491" s="49"/>
      <c r="C491" s="88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87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</row>
    <row r="492">
      <c r="A492" s="87"/>
      <c r="B492" s="49"/>
      <c r="C492" s="88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87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</row>
    <row r="493">
      <c r="A493" s="87"/>
      <c r="B493" s="49"/>
      <c r="C493" s="88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87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</row>
    <row r="494">
      <c r="A494" s="87"/>
      <c r="B494" s="49"/>
      <c r="C494" s="88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87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</row>
    <row r="495">
      <c r="A495" s="87"/>
      <c r="B495" s="49"/>
      <c r="C495" s="88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87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</row>
    <row r="496">
      <c r="A496" s="87"/>
      <c r="B496" s="49"/>
      <c r="C496" s="88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87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</row>
    <row r="497">
      <c r="A497" s="87"/>
      <c r="B497" s="49"/>
      <c r="C497" s="88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87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</row>
    <row r="498">
      <c r="A498" s="87"/>
      <c r="B498" s="49"/>
      <c r="C498" s="88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87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</row>
    <row r="499">
      <c r="A499" s="87"/>
      <c r="B499" s="49"/>
      <c r="C499" s="88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87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</row>
    <row r="500">
      <c r="A500" s="87"/>
      <c r="B500" s="49"/>
      <c r="C500" s="88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87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</row>
    <row r="501">
      <c r="A501" s="87"/>
      <c r="B501" s="49"/>
      <c r="C501" s="88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87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</row>
    <row r="502">
      <c r="A502" s="87"/>
      <c r="B502" s="49"/>
      <c r="C502" s="88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87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</row>
    <row r="503">
      <c r="A503" s="87"/>
      <c r="B503" s="49"/>
      <c r="C503" s="88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87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</row>
    <row r="504">
      <c r="A504" s="87"/>
      <c r="B504" s="49"/>
      <c r="C504" s="88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87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</row>
    <row r="505">
      <c r="A505" s="87"/>
      <c r="B505" s="49"/>
      <c r="C505" s="88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87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</row>
    <row r="506">
      <c r="A506" s="87"/>
      <c r="B506" s="49"/>
      <c r="C506" s="88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87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</row>
    <row r="507">
      <c r="A507" s="87"/>
      <c r="B507" s="49"/>
      <c r="C507" s="88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87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</row>
    <row r="508">
      <c r="A508" s="87"/>
      <c r="B508" s="49"/>
      <c r="C508" s="88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87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</row>
    <row r="509">
      <c r="A509" s="87"/>
      <c r="B509" s="49"/>
      <c r="C509" s="88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87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</row>
    <row r="510">
      <c r="A510" s="87"/>
      <c r="B510" s="49"/>
      <c r="C510" s="88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87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</row>
    <row r="511">
      <c r="A511" s="87"/>
      <c r="B511" s="49"/>
      <c r="C511" s="88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87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</row>
    <row r="512">
      <c r="A512" s="87"/>
      <c r="B512" s="49"/>
      <c r="C512" s="88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87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</row>
    <row r="513">
      <c r="A513" s="87"/>
      <c r="B513" s="49"/>
      <c r="C513" s="88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87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</row>
    <row r="514">
      <c r="A514" s="87"/>
      <c r="B514" s="49"/>
      <c r="C514" s="88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87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</row>
    <row r="515">
      <c r="A515" s="87"/>
      <c r="B515" s="49"/>
      <c r="C515" s="88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87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</row>
    <row r="516">
      <c r="A516" s="87"/>
      <c r="B516" s="49"/>
      <c r="C516" s="88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87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</row>
    <row r="517">
      <c r="A517" s="87"/>
      <c r="B517" s="49"/>
      <c r="C517" s="88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87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</row>
    <row r="518">
      <c r="A518" s="87"/>
      <c r="B518" s="49"/>
      <c r="C518" s="88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87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</row>
    <row r="519">
      <c r="A519" s="87"/>
      <c r="B519" s="49"/>
      <c r="C519" s="88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87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</row>
    <row r="520">
      <c r="A520" s="87"/>
      <c r="B520" s="49"/>
      <c r="C520" s="88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87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</row>
    <row r="521">
      <c r="A521" s="87"/>
      <c r="B521" s="49"/>
      <c r="C521" s="88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87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</row>
    <row r="522">
      <c r="A522" s="87"/>
      <c r="B522" s="49"/>
      <c r="C522" s="88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87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</row>
    <row r="523">
      <c r="A523" s="87"/>
      <c r="B523" s="49"/>
      <c r="C523" s="88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87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</row>
    <row r="524">
      <c r="A524" s="87"/>
      <c r="B524" s="49"/>
      <c r="C524" s="88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87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</row>
    <row r="525">
      <c r="A525" s="87"/>
      <c r="B525" s="49"/>
      <c r="C525" s="88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87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</row>
    <row r="526">
      <c r="A526" s="87"/>
      <c r="B526" s="49"/>
      <c r="C526" s="88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87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</row>
    <row r="527">
      <c r="A527" s="87"/>
      <c r="B527" s="49"/>
      <c r="C527" s="88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87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</row>
    <row r="528">
      <c r="A528" s="87"/>
      <c r="B528" s="49"/>
      <c r="C528" s="88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87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</row>
    <row r="529">
      <c r="A529" s="87"/>
      <c r="B529" s="49"/>
      <c r="C529" s="88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87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</row>
    <row r="530">
      <c r="A530" s="87"/>
      <c r="B530" s="49"/>
      <c r="C530" s="88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87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</row>
    <row r="531">
      <c r="A531" s="87"/>
      <c r="B531" s="49"/>
      <c r="C531" s="88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87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</row>
    <row r="532">
      <c r="A532" s="87"/>
      <c r="B532" s="49"/>
      <c r="C532" s="88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87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</row>
    <row r="533">
      <c r="A533" s="87"/>
      <c r="B533" s="49"/>
      <c r="C533" s="88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87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</row>
    <row r="534">
      <c r="A534" s="87"/>
      <c r="B534" s="49"/>
      <c r="C534" s="88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87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</row>
    <row r="535">
      <c r="A535" s="87"/>
      <c r="B535" s="49"/>
      <c r="C535" s="88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87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</row>
    <row r="536">
      <c r="A536" s="87"/>
      <c r="B536" s="49"/>
      <c r="C536" s="88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87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</row>
    <row r="537">
      <c r="A537" s="87"/>
      <c r="B537" s="49"/>
      <c r="C537" s="88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87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</row>
    <row r="538">
      <c r="A538" s="87"/>
      <c r="B538" s="49"/>
      <c r="C538" s="88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87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</row>
    <row r="539">
      <c r="A539" s="87"/>
      <c r="B539" s="49"/>
      <c r="C539" s="88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87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</row>
    <row r="540">
      <c r="A540" s="87"/>
      <c r="B540" s="49"/>
      <c r="C540" s="88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87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</row>
    <row r="541">
      <c r="A541" s="87"/>
      <c r="B541" s="49"/>
      <c r="C541" s="88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87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</row>
    <row r="542">
      <c r="A542" s="87"/>
      <c r="B542" s="49"/>
      <c r="C542" s="88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87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</row>
    <row r="543">
      <c r="A543" s="87"/>
      <c r="B543" s="49"/>
      <c r="C543" s="88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87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</row>
    <row r="544">
      <c r="A544" s="87"/>
      <c r="B544" s="49"/>
      <c r="C544" s="88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87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</row>
    <row r="545">
      <c r="A545" s="87"/>
      <c r="B545" s="49"/>
      <c r="C545" s="88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87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</row>
    <row r="546">
      <c r="A546" s="87"/>
      <c r="B546" s="49"/>
      <c r="C546" s="88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87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</row>
    <row r="547">
      <c r="A547" s="87"/>
      <c r="B547" s="49"/>
      <c r="C547" s="88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87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</row>
    <row r="548">
      <c r="A548" s="87"/>
      <c r="B548" s="49"/>
      <c r="C548" s="88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87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</row>
    <row r="549">
      <c r="A549" s="87"/>
      <c r="B549" s="49"/>
      <c r="C549" s="88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87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</row>
    <row r="550">
      <c r="A550" s="87"/>
      <c r="B550" s="49"/>
      <c r="C550" s="88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87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</row>
    <row r="551">
      <c r="A551" s="87"/>
      <c r="B551" s="49"/>
      <c r="C551" s="88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87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</row>
    <row r="552">
      <c r="A552" s="87"/>
      <c r="B552" s="49"/>
      <c r="C552" s="88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87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</row>
    <row r="553">
      <c r="A553" s="87"/>
      <c r="B553" s="49"/>
      <c r="C553" s="88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87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</row>
    <row r="554">
      <c r="A554" s="87"/>
      <c r="B554" s="49"/>
      <c r="C554" s="88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87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</row>
    <row r="555">
      <c r="A555" s="87"/>
      <c r="B555" s="49"/>
      <c r="C555" s="88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87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</row>
    <row r="556">
      <c r="A556" s="87"/>
      <c r="B556" s="49"/>
      <c r="C556" s="88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87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</row>
    <row r="557">
      <c r="A557" s="87"/>
      <c r="B557" s="49"/>
      <c r="C557" s="88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87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</row>
    <row r="558">
      <c r="A558" s="87"/>
      <c r="B558" s="49"/>
      <c r="C558" s="88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87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</row>
    <row r="559">
      <c r="A559" s="87"/>
      <c r="B559" s="49"/>
      <c r="C559" s="88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87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</row>
    <row r="560">
      <c r="A560" s="87"/>
      <c r="B560" s="49"/>
      <c r="C560" s="88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87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</row>
    <row r="561">
      <c r="A561" s="87"/>
      <c r="B561" s="49"/>
      <c r="C561" s="88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87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</row>
    <row r="562">
      <c r="A562" s="87"/>
      <c r="B562" s="49"/>
      <c r="C562" s="88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87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</row>
    <row r="563">
      <c r="A563" s="87"/>
      <c r="B563" s="49"/>
      <c r="C563" s="88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87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</row>
    <row r="564">
      <c r="A564" s="87"/>
      <c r="B564" s="49"/>
      <c r="C564" s="88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87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</row>
    <row r="565">
      <c r="A565" s="87"/>
      <c r="B565" s="49"/>
      <c r="C565" s="88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87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</row>
    <row r="566">
      <c r="A566" s="87"/>
      <c r="B566" s="49"/>
      <c r="C566" s="88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87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</row>
    <row r="567">
      <c r="A567" s="87"/>
      <c r="B567" s="49"/>
      <c r="C567" s="88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87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</row>
    <row r="568">
      <c r="A568" s="87"/>
      <c r="B568" s="49"/>
      <c r="C568" s="88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87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</row>
    <row r="569">
      <c r="A569" s="87"/>
      <c r="B569" s="49"/>
      <c r="C569" s="88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87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</row>
    <row r="570">
      <c r="A570" s="87"/>
      <c r="B570" s="49"/>
      <c r="C570" s="88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87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</row>
    <row r="571">
      <c r="A571" s="87"/>
      <c r="B571" s="49"/>
      <c r="C571" s="88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87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</row>
    <row r="572">
      <c r="A572" s="87"/>
      <c r="B572" s="49"/>
      <c r="C572" s="88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87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</row>
    <row r="573">
      <c r="A573" s="87"/>
      <c r="B573" s="49"/>
      <c r="C573" s="88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87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</row>
    <row r="574">
      <c r="A574" s="87"/>
      <c r="B574" s="49"/>
      <c r="C574" s="88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87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</row>
    <row r="575">
      <c r="A575" s="87"/>
      <c r="B575" s="49"/>
      <c r="C575" s="88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87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</row>
    <row r="576">
      <c r="A576" s="87"/>
      <c r="B576" s="49"/>
      <c r="C576" s="88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87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</row>
    <row r="577">
      <c r="A577" s="87"/>
      <c r="B577" s="49"/>
      <c r="C577" s="88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87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</row>
    <row r="578">
      <c r="A578" s="87"/>
      <c r="B578" s="49"/>
      <c r="C578" s="88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87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</row>
    <row r="579">
      <c r="A579" s="87"/>
      <c r="B579" s="49"/>
      <c r="C579" s="88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87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</row>
    <row r="580">
      <c r="A580" s="87"/>
      <c r="B580" s="49"/>
      <c r="C580" s="88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87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</row>
    <row r="581">
      <c r="A581" s="87"/>
      <c r="B581" s="49"/>
      <c r="C581" s="88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87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</row>
    <row r="582">
      <c r="A582" s="87"/>
      <c r="B582" s="49"/>
      <c r="C582" s="88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87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</row>
    <row r="583">
      <c r="A583" s="87"/>
      <c r="B583" s="49"/>
      <c r="C583" s="88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87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</row>
    <row r="584">
      <c r="A584" s="87"/>
      <c r="B584" s="49"/>
      <c r="C584" s="88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87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</row>
    <row r="585">
      <c r="A585" s="87"/>
      <c r="B585" s="49"/>
      <c r="C585" s="88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87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</row>
    <row r="586">
      <c r="A586" s="87"/>
      <c r="B586" s="49"/>
      <c r="C586" s="88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87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</row>
    <row r="587">
      <c r="A587" s="87"/>
      <c r="B587" s="49"/>
      <c r="C587" s="88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87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</row>
    <row r="588">
      <c r="A588" s="87"/>
      <c r="B588" s="49"/>
      <c r="C588" s="88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87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</row>
    <row r="589">
      <c r="A589" s="87"/>
      <c r="B589" s="49"/>
      <c r="C589" s="88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87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</row>
    <row r="590">
      <c r="A590" s="87"/>
      <c r="B590" s="49"/>
      <c r="C590" s="88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87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</row>
    <row r="591">
      <c r="A591" s="87"/>
      <c r="B591" s="49"/>
      <c r="C591" s="88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87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</row>
    <row r="592">
      <c r="A592" s="87"/>
      <c r="B592" s="49"/>
      <c r="C592" s="88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87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</row>
    <row r="593">
      <c r="A593" s="87"/>
      <c r="B593" s="49"/>
      <c r="C593" s="88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87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</row>
    <row r="594">
      <c r="A594" s="87"/>
      <c r="B594" s="49"/>
      <c r="C594" s="88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87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</row>
    <row r="595">
      <c r="A595" s="87"/>
      <c r="B595" s="49"/>
      <c r="C595" s="88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87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</row>
    <row r="596">
      <c r="A596" s="87"/>
      <c r="B596" s="49"/>
      <c r="C596" s="88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87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</row>
    <row r="597">
      <c r="A597" s="87"/>
      <c r="B597" s="49"/>
      <c r="C597" s="88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87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</row>
    <row r="598">
      <c r="A598" s="87"/>
      <c r="B598" s="49"/>
      <c r="C598" s="88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87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</row>
    <row r="599">
      <c r="A599" s="87"/>
      <c r="B599" s="49"/>
      <c r="C599" s="88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87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</row>
    <row r="600">
      <c r="A600" s="87"/>
      <c r="B600" s="49"/>
      <c r="C600" s="88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87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</row>
    <row r="601">
      <c r="A601" s="87"/>
      <c r="B601" s="49"/>
      <c r="C601" s="88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87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</row>
    <row r="602">
      <c r="A602" s="87"/>
      <c r="B602" s="49"/>
      <c r="C602" s="88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87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</row>
    <row r="603">
      <c r="A603" s="87"/>
      <c r="B603" s="49"/>
      <c r="C603" s="88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87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</row>
    <row r="604">
      <c r="A604" s="87"/>
      <c r="B604" s="49"/>
      <c r="C604" s="88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87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</row>
    <row r="605">
      <c r="A605" s="87"/>
      <c r="B605" s="49"/>
      <c r="C605" s="88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87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</row>
    <row r="606">
      <c r="A606" s="87"/>
      <c r="B606" s="49"/>
      <c r="C606" s="88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87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</row>
    <row r="607">
      <c r="A607" s="87"/>
      <c r="B607" s="49"/>
      <c r="C607" s="88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87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</row>
    <row r="608">
      <c r="A608" s="87"/>
      <c r="B608" s="49"/>
      <c r="C608" s="88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87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</row>
    <row r="609">
      <c r="A609" s="87"/>
      <c r="B609" s="49"/>
      <c r="C609" s="88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87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</row>
    <row r="610">
      <c r="A610" s="87"/>
      <c r="B610" s="49"/>
      <c r="C610" s="88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87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</row>
    <row r="611">
      <c r="A611" s="87"/>
      <c r="B611" s="49"/>
      <c r="C611" s="88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87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</row>
    <row r="612">
      <c r="A612" s="87"/>
      <c r="B612" s="49"/>
      <c r="C612" s="88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87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</row>
    <row r="613">
      <c r="A613" s="87"/>
      <c r="B613" s="49"/>
      <c r="C613" s="88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87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</row>
    <row r="614">
      <c r="A614" s="87"/>
      <c r="B614" s="49"/>
      <c r="C614" s="88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87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</row>
    <row r="615">
      <c r="A615" s="87"/>
      <c r="B615" s="49"/>
      <c r="C615" s="88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87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</row>
    <row r="616">
      <c r="A616" s="87"/>
      <c r="B616" s="49"/>
      <c r="C616" s="88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87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</row>
    <row r="617">
      <c r="A617" s="87"/>
      <c r="B617" s="49"/>
      <c r="C617" s="88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87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</row>
    <row r="618">
      <c r="A618" s="87"/>
      <c r="B618" s="49"/>
      <c r="C618" s="88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87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</row>
    <row r="619">
      <c r="A619" s="87"/>
      <c r="B619" s="49"/>
      <c r="C619" s="88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87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</row>
    <row r="620">
      <c r="A620" s="87"/>
      <c r="B620" s="49"/>
      <c r="C620" s="88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87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</row>
    <row r="621">
      <c r="A621" s="87"/>
      <c r="B621" s="49"/>
      <c r="C621" s="88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87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</row>
    <row r="622">
      <c r="A622" s="87"/>
      <c r="B622" s="49"/>
      <c r="C622" s="88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87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</row>
    <row r="623">
      <c r="A623" s="87"/>
      <c r="B623" s="49"/>
      <c r="C623" s="88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87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</row>
    <row r="624">
      <c r="A624" s="87"/>
      <c r="B624" s="49"/>
      <c r="C624" s="88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87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</row>
    <row r="625">
      <c r="A625" s="87"/>
      <c r="B625" s="49"/>
      <c r="C625" s="88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87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</row>
    <row r="626">
      <c r="A626" s="87"/>
      <c r="B626" s="49"/>
      <c r="C626" s="88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87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</row>
    <row r="627">
      <c r="A627" s="87"/>
      <c r="B627" s="49"/>
      <c r="C627" s="88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87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</row>
    <row r="628">
      <c r="A628" s="87"/>
      <c r="B628" s="49"/>
      <c r="C628" s="88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87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</row>
    <row r="629">
      <c r="A629" s="87"/>
      <c r="B629" s="49"/>
      <c r="C629" s="88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87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</row>
    <row r="630">
      <c r="A630" s="87"/>
      <c r="B630" s="49"/>
      <c r="C630" s="88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87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</row>
    <row r="631">
      <c r="A631" s="87"/>
      <c r="B631" s="49"/>
      <c r="C631" s="88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87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</row>
    <row r="632">
      <c r="A632" s="87"/>
      <c r="B632" s="49"/>
      <c r="C632" s="88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87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</row>
    <row r="633">
      <c r="A633" s="87"/>
      <c r="B633" s="49"/>
      <c r="C633" s="88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87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</row>
    <row r="634">
      <c r="A634" s="87"/>
      <c r="B634" s="49"/>
      <c r="C634" s="88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87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</row>
    <row r="635">
      <c r="A635" s="87"/>
      <c r="B635" s="49"/>
      <c r="C635" s="88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87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</row>
    <row r="636">
      <c r="A636" s="87"/>
      <c r="B636" s="49"/>
      <c r="C636" s="88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87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</row>
    <row r="637">
      <c r="A637" s="87"/>
      <c r="B637" s="49"/>
      <c r="C637" s="88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87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</row>
    <row r="638">
      <c r="A638" s="87"/>
      <c r="B638" s="49"/>
      <c r="C638" s="88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87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</row>
    <row r="639">
      <c r="A639" s="87"/>
      <c r="B639" s="49"/>
      <c r="C639" s="88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87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</row>
    <row r="640">
      <c r="A640" s="87"/>
      <c r="B640" s="49"/>
      <c r="C640" s="88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87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</row>
    <row r="641">
      <c r="A641" s="87"/>
      <c r="B641" s="49"/>
      <c r="C641" s="88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87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</row>
    <row r="642">
      <c r="A642" s="87"/>
      <c r="B642" s="49"/>
      <c r="C642" s="88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87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</row>
    <row r="643">
      <c r="A643" s="87"/>
      <c r="B643" s="49"/>
      <c r="C643" s="88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87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</row>
    <row r="644">
      <c r="A644" s="87"/>
      <c r="B644" s="49"/>
      <c r="C644" s="88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87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</row>
    <row r="645">
      <c r="A645" s="87"/>
      <c r="B645" s="49"/>
      <c r="C645" s="88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87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</row>
    <row r="646">
      <c r="A646" s="87"/>
      <c r="B646" s="49"/>
      <c r="C646" s="88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87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</row>
    <row r="647">
      <c r="A647" s="87"/>
      <c r="B647" s="49"/>
      <c r="C647" s="88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87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</row>
    <row r="648">
      <c r="A648" s="87"/>
      <c r="B648" s="49"/>
      <c r="C648" s="88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87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</row>
    <row r="649">
      <c r="A649" s="87"/>
      <c r="B649" s="49"/>
      <c r="C649" s="88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87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</row>
    <row r="650">
      <c r="A650" s="87"/>
      <c r="B650" s="49"/>
      <c r="C650" s="88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87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</row>
    <row r="651">
      <c r="A651" s="87"/>
      <c r="B651" s="49"/>
      <c r="C651" s="88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87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</row>
    <row r="652">
      <c r="A652" s="87"/>
      <c r="B652" s="49"/>
      <c r="C652" s="88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87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</row>
    <row r="653">
      <c r="A653" s="87"/>
      <c r="B653" s="49"/>
      <c r="C653" s="88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87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</row>
    <row r="654">
      <c r="A654" s="87"/>
      <c r="B654" s="49"/>
      <c r="C654" s="88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87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</row>
    <row r="655">
      <c r="A655" s="87"/>
      <c r="B655" s="49"/>
      <c r="C655" s="88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87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</row>
    <row r="656">
      <c r="A656" s="87"/>
      <c r="B656" s="49"/>
      <c r="C656" s="88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87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</row>
    <row r="657">
      <c r="A657" s="87"/>
      <c r="B657" s="49"/>
      <c r="C657" s="88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87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</row>
    <row r="658">
      <c r="A658" s="87"/>
      <c r="B658" s="49"/>
      <c r="C658" s="88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87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</row>
    <row r="659">
      <c r="A659" s="87"/>
      <c r="B659" s="49"/>
      <c r="C659" s="88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87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</row>
    <row r="660">
      <c r="A660" s="87"/>
      <c r="B660" s="49"/>
      <c r="C660" s="88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87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</row>
    <row r="661">
      <c r="A661" s="87"/>
      <c r="B661" s="49"/>
      <c r="C661" s="88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87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</row>
    <row r="662">
      <c r="A662" s="87"/>
      <c r="B662" s="49"/>
      <c r="C662" s="88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87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</row>
    <row r="663">
      <c r="A663" s="87"/>
      <c r="B663" s="49"/>
      <c r="C663" s="88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87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</row>
    <row r="664">
      <c r="A664" s="87"/>
      <c r="B664" s="49"/>
      <c r="C664" s="88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87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</row>
    <row r="665">
      <c r="A665" s="87"/>
      <c r="B665" s="49"/>
      <c r="C665" s="88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87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</row>
    <row r="666">
      <c r="A666" s="87"/>
      <c r="B666" s="49"/>
      <c r="C666" s="88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87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</row>
    <row r="667">
      <c r="A667" s="87"/>
      <c r="B667" s="49"/>
      <c r="C667" s="88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87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</row>
    <row r="668">
      <c r="A668" s="87"/>
      <c r="B668" s="49"/>
      <c r="C668" s="88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87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</row>
    <row r="669">
      <c r="A669" s="87"/>
      <c r="B669" s="49"/>
      <c r="C669" s="88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87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</row>
    <row r="670">
      <c r="A670" s="87"/>
      <c r="B670" s="49"/>
      <c r="C670" s="88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87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</row>
    <row r="671">
      <c r="A671" s="87"/>
      <c r="B671" s="49"/>
      <c r="C671" s="88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87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</row>
    <row r="672">
      <c r="A672" s="87"/>
      <c r="B672" s="49"/>
      <c r="C672" s="88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87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</row>
    <row r="673">
      <c r="A673" s="87"/>
      <c r="B673" s="49"/>
      <c r="C673" s="88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87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</row>
    <row r="674">
      <c r="A674" s="87"/>
      <c r="B674" s="49"/>
      <c r="C674" s="88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87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</row>
    <row r="675">
      <c r="A675" s="87"/>
      <c r="B675" s="49"/>
      <c r="C675" s="88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87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</row>
    <row r="676">
      <c r="A676" s="87"/>
      <c r="B676" s="49"/>
      <c r="C676" s="88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87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</row>
    <row r="677">
      <c r="A677" s="87"/>
      <c r="B677" s="49"/>
      <c r="C677" s="88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87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</row>
    <row r="678">
      <c r="A678" s="87"/>
      <c r="B678" s="49"/>
      <c r="C678" s="88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87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</row>
    <row r="679">
      <c r="A679" s="87"/>
      <c r="B679" s="49"/>
      <c r="C679" s="88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87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</row>
    <row r="680">
      <c r="A680" s="87"/>
      <c r="B680" s="49"/>
      <c r="C680" s="88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87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</row>
    <row r="681">
      <c r="A681" s="87"/>
      <c r="B681" s="49"/>
      <c r="C681" s="88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87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</row>
    <row r="682">
      <c r="A682" s="87"/>
      <c r="B682" s="49"/>
      <c r="C682" s="88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87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</row>
    <row r="683">
      <c r="A683" s="87"/>
      <c r="B683" s="49"/>
      <c r="C683" s="88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87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</row>
    <row r="684">
      <c r="A684" s="87"/>
      <c r="B684" s="49"/>
      <c r="C684" s="88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87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</row>
    <row r="685">
      <c r="A685" s="87"/>
      <c r="B685" s="49"/>
      <c r="C685" s="88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87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</row>
    <row r="686">
      <c r="A686" s="87"/>
      <c r="B686" s="49"/>
      <c r="C686" s="88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87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</row>
    <row r="687">
      <c r="A687" s="87"/>
      <c r="B687" s="49"/>
      <c r="C687" s="88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87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</row>
    <row r="688">
      <c r="A688" s="87"/>
      <c r="B688" s="49"/>
      <c r="C688" s="88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87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</row>
    <row r="689">
      <c r="A689" s="87"/>
      <c r="B689" s="49"/>
      <c r="C689" s="88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87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</row>
    <row r="690">
      <c r="A690" s="87"/>
      <c r="B690" s="49"/>
      <c r="C690" s="88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87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</row>
    <row r="691">
      <c r="A691" s="87"/>
      <c r="B691" s="49"/>
      <c r="C691" s="88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87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</row>
    <row r="692">
      <c r="A692" s="87"/>
      <c r="B692" s="49"/>
      <c r="C692" s="88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87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</row>
    <row r="693">
      <c r="A693" s="87"/>
      <c r="B693" s="49"/>
      <c r="C693" s="88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87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</row>
    <row r="694">
      <c r="A694" s="87"/>
      <c r="B694" s="49"/>
      <c r="C694" s="88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87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</row>
    <row r="695">
      <c r="A695" s="87"/>
      <c r="B695" s="49"/>
      <c r="C695" s="88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87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</row>
    <row r="696">
      <c r="A696" s="87"/>
      <c r="B696" s="49"/>
      <c r="C696" s="88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87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</row>
    <row r="697">
      <c r="A697" s="87"/>
      <c r="B697" s="49"/>
      <c r="C697" s="88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87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</row>
    <row r="698">
      <c r="A698" s="87"/>
      <c r="B698" s="49"/>
      <c r="C698" s="88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87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</row>
    <row r="699">
      <c r="A699" s="87"/>
      <c r="B699" s="49"/>
      <c r="C699" s="88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87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</row>
    <row r="700">
      <c r="A700" s="87"/>
      <c r="B700" s="49"/>
      <c r="C700" s="88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87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</row>
    <row r="701">
      <c r="A701" s="87"/>
      <c r="B701" s="49"/>
      <c r="C701" s="88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87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</row>
    <row r="702">
      <c r="A702" s="87"/>
      <c r="B702" s="49"/>
      <c r="C702" s="88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87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</row>
    <row r="703">
      <c r="A703" s="87"/>
      <c r="B703" s="49"/>
      <c r="C703" s="88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87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</row>
    <row r="704">
      <c r="A704" s="87"/>
      <c r="B704" s="49"/>
      <c r="C704" s="88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87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</row>
    <row r="705">
      <c r="A705" s="87"/>
      <c r="B705" s="49"/>
      <c r="C705" s="88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87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</row>
    <row r="706">
      <c r="A706" s="87"/>
      <c r="B706" s="49"/>
      <c r="C706" s="88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87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</row>
    <row r="707">
      <c r="A707" s="87"/>
      <c r="B707" s="49"/>
      <c r="C707" s="88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87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</row>
    <row r="708">
      <c r="A708" s="87"/>
      <c r="B708" s="49"/>
      <c r="C708" s="88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87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</row>
    <row r="709">
      <c r="A709" s="87"/>
      <c r="B709" s="49"/>
      <c r="C709" s="88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87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</row>
    <row r="710">
      <c r="A710" s="87"/>
      <c r="B710" s="49"/>
      <c r="C710" s="88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87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</row>
    <row r="711">
      <c r="A711" s="87"/>
      <c r="B711" s="49"/>
      <c r="C711" s="88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87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</row>
    <row r="712">
      <c r="A712" s="87"/>
      <c r="B712" s="49"/>
      <c r="C712" s="88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87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</row>
    <row r="713">
      <c r="A713" s="87"/>
      <c r="B713" s="49"/>
      <c r="C713" s="88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87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</row>
    <row r="714">
      <c r="A714" s="87"/>
      <c r="B714" s="49"/>
      <c r="C714" s="88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87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</row>
    <row r="715">
      <c r="A715" s="87"/>
      <c r="B715" s="49"/>
      <c r="C715" s="88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87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</row>
    <row r="716">
      <c r="A716" s="87"/>
      <c r="B716" s="49"/>
      <c r="C716" s="88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87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</row>
    <row r="717">
      <c r="A717" s="87"/>
      <c r="B717" s="49"/>
      <c r="C717" s="88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87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</row>
    <row r="718">
      <c r="A718" s="87"/>
      <c r="B718" s="49"/>
      <c r="C718" s="88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87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</row>
    <row r="719">
      <c r="A719" s="87"/>
      <c r="B719" s="49"/>
      <c r="C719" s="88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87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</row>
    <row r="720">
      <c r="A720" s="87"/>
      <c r="B720" s="49"/>
      <c r="C720" s="88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87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</row>
    <row r="721">
      <c r="A721" s="87"/>
      <c r="B721" s="49"/>
      <c r="C721" s="88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87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</row>
    <row r="722">
      <c r="A722" s="87"/>
      <c r="B722" s="49"/>
      <c r="C722" s="88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87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</row>
    <row r="723">
      <c r="A723" s="87"/>
      <c r="B723" s="49"/>
      <c r="C723" s="88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87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</row>
    <row r="724">
      <c r="A724" s="87"/>
      <c r="B724" s="49"/>
      <c r="C724" s="88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87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</row>
    <row r="725">
      <c r="A725" s="87"/>
      <c r="B725" s="49"/>
      <c r="C725" s="88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87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</row>
    <row r="726">
      <c r="A726" s="87"/>
      <c r="B726" s="49"/>
      <c r="C726" s="88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87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</row>
    <row r="727">
      <c r="A727" s="87"/>
      <c r="B727" s="49"/>
      <c r="C727" s="88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87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</row>
    <row r="728">
      <c r="A728" s="87"/>
      <c r="B728" s="49"/>
      <c r="C728" s="88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87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</row>
    <row r="729">
      <c r="A729" s="87"/>
      <c r="B729" s="49"/>
      <c r="C729" s="88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87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</row>
    <row r="730">
      <c r="A730" s="87"/>
      <c r="B730" s="49"/>
      <c r="C730" s="88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87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</row>
    <row r="731">
      <c r="A731" s="87"/>
      <c r="B731" s="49"/>
      <c r="C731" s="88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87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</row>
    <row r="732">
      <c r="A732" s="87"/>
      <c r="B732" s="49"/>
      <c r="C732" s="88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87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</row>
    <row r="733">
      <c r="A733" s="87"/>
      <c r="B733" s="49"/>
      <c r="C733" s="88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87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</row>
    <row r="734">
      <c r="A734" s="87"/>
      <c r="B734" s="49"/>
      <c r="C734" s="88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87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</row>
    <row r="735">
      <c r="A735" s="87"/>
      <c r="B735" s="49"/>
      <c r="C735" s="88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87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</row>
    <row r="736">
      <c r="A736" s="87"/>
      <c r="B736" s="49"/>
      <c r="C736" s="88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87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</row>
    <row r="737">
      <c r="A737" s="87"/>
      <c r="B737" s="49"/>
      <c r="C737" s="88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87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</row>
    <row r="738">
      <c r="A738" s="87"/>
      <c r="B738" s="49"/>
      <c r="C738" s="88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87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</row>
    <row r="739">
      <c r="A739" s="87"/>
      <c r="B739" s="49"/>
      <c r="C739" s="88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87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</row>
    <row r="740">
      <c r="A740" s="87"/>
      <c r="B740" s="49"/>
      <c r="C740" s="88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87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</row>
    <row r="741">
      <c r="A741" s="87"/>
      <c r="B741" s="49"/>
      <c r="C741" s="88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87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</row>
    <row r="742">
      <c r="A742" s="87"/>
      <c r="B742" s="49"/>
      <c r="C742" s="88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87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</row>
    <row r="743">
      <c r="A743" s="87"/>
      <c r="B743" s="49"/>
      <c r="C743" s="88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87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</row>
    <row r="744">
      <c r="A744" s="87"/>
      <c r="B744" s="49"/>
      <c r="C744" s="88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87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</row>
    <row r="745">
      <c r="A745" s="87"/>
      <c r="B745" s="49"/>
      <c r="C745" s="88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87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</row>
    <row r="746">
      <c r="A746" s="87"/>
      <c r="B746" s="49"/>
      <c r="C746" s="88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87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</row>
    <row r="747">
      <c r="A747" s="87"/>
      <c r="B747" s="49"/>
      <c r="C747" s="88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87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</row>
    <row r="748">
      <c r="A748" s="87"/>
      <c r="B748" s="49"/>
      <c r="C748" s="88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87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</row>
    <row r="749">
      <c r="A749" s="87"/>
      <c r="B749" s="49"/>
      <c r="C749" s="88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87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</row>
    <row r="750">
      <c r="A750" s="87"/>
      <c r="B750" s="49"/>
      <c r="C750" s="88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87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</row>
    <row r="751">
      <c r="A751" s="87"/>
      <c r="B751" s="49"/>
      <c r="C751" s="88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87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</row>
    <row r="752">
      <c r="A752" s="87"/>
      <c r="B752" s="49"/>
      <c r="C752" s="88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87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</row>
    <row r="753">
      <c r="A753" s="87"/>
      <c r="B753" s="49"/>
      <c r="C753" s="88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87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</row>
    <row r="754">
      <c r="A754" s="87"/>
      <c r="B754" s="49"/>
      <c r="C754" s="88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87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</row>
    <row r="755">
      <c r="A755" s="87"/>
      <c r="B755" s="49"/>
      <c r="C755" s="88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87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</row>
    <row r="756">
      <c r="A756" s="87"/>
      <c r="B756" s="49"/>
      <c r="C756" s="88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87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</row>
    <row r="757">
      <c r="A757" s="87"/>
      <c r="B757" s="49"/>
      <c r="C757" s="88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87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</row>
    <row r="758">
      <c r="A758" s="87"/>
      <c r="B758" s="49"/>
      <c r="C758" s="88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87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</row>
    <row r="759">
      <c r="A759" s="87"/>
      <c r="B759" s="49"/>
      <c r="C759" s="88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87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</row>
    <row r="760">
      <c r="A760" s="87"/>
      <c r="B760" s="49"/>
      <c r="C760" s="88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87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</row>
    <row r="761">
      <c r="A761" s="87"/>
      <c r="B761" s="49"/>
      <c r="C761" s="88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87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</row>
    <row r="762">
      <c r="A762" s="87"/>
      <c r="B762" s="49"/>
      <c r="C762" s="88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87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</row>
    <row r="763">
      <c r="A763" s="87"/>
      <c r="B763" s="49"/>
      <c r="C763" s="88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87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</row>
    <row r="764">
      <c r="A764" s="87"/>
      <c r="B764" s="49"/>
      <c r="C764" s="88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87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</row>
    <row r="765">
      <c r="A765" s="87"/>
      <c r="B765" s="49"/>
      <c r="C765" s="88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87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</row>
    <row r="766">
      <c r="A766" s="87"/>
      <c r="B766" s="49"/>
      <c r="C766" s="88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87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</row>
    <row r="767">
      <c r="A767" s="87"/>
      <c r="B767" s="49"/>
      <c r="C767" s="88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87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</row>
    <row r="768">
      <c r="A768" s="87"/>
      <c r="B768" s="49"/>
      <c r="C768" s="88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87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</row>
    <row r="769">
      <c r="A769" s="87"/>
      <c r="B769" s="49"/>
      <c r="C769" s="88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87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</row>
    <row r="770">
      <c r="A770" s="87"/>
      <c r="B770" s="49"/>
      <c r="C770" s="88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87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</row>
    <row r="771">
      <c r="A771" s="87"/>
      <c r="B771" s="49"/>
      <c r="C771" s="88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87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</row>
    <row r="772">
      <c r="A772" s="87"/>
      <c r="B772" s="49"/>
      <c r="C772" s="88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87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</row>
    <row r="773">
      <c r="A773" s="87"/>
      <c r="B773" s="49"/>
      <c r="C773" s="88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87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</row>
    <row r="774">
      <c r="A774" s="87"/>
      <c r="B774" s="49"/>
      <c r="C774" s="88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87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</row>
    <row r="775">
      <c r="A775" s="87"/>
      <c r="B775" s="49"/>
      <c r="C775" s="88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87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</row>
    <row r="776">
      <c r="A776" s="87"/>
      <c r="B776" s="49"/>
      <c r="C776" s="88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87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</row>
    <row r="777">
      <c r="A777" s="87"/>
      <c r="B777" s="49"/>
      <c r="C777" s="88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87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</row>
    <row r="778">
      <c r="A778" s="87"/>
      <c r="B778" s="49"/>
      <c r="C778" s="88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87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</row>
    <row r="779">
      <c r="A779" s="87"/>
      <c r="B779" s="49"/>
      <c r="C779" s="88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87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</row>
    <row r="780">
      <c r="A780" s="87"/>
      <c r="B780" s="49"/>
      <c r="C780" s="88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87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</row>
    <row r="781">
      <c r="A781" s="87"/>
      <c r="B781" s="49"/>
      <c r="C781" s="88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87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</row>
    <row r="782">
      <c r="A782" s="87"/>
      <c r="B782" s="49"/>
      <c r="C782" s="88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87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</row>
    <row r="783">
      <c r="A783" s="87"/>
      <c r="B783" s="49"/>
      <c r="C783" s="88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87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</row>
    <row r="784">
      <c r="A784" s="87"/>
      <c r="B784" s="49"/>
      <c r="C784" s="88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87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</row>
    <row r="785">
      <c r="A785" s="87"/>
      <c r="B785" s="49"/>
      <c r="C785" s="88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87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</row>
    <row r="786">
      <c r="A786" s="87"/>
      <c r="B786" s="49"/>
      <c r="C786" s="88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87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</row>
    <row r="787">
      <c r="A787" s="87"/>
      <c r="B787" s="49"/>
      <c r="C787" s="88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87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</row>
    <row r="788">
      <c r="A788" s="87"/>
      <c r="B788" s="49"/>
      <c r="C788" s="88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87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</row>
    <row r="789">
      <c r="A789" s="87"/>
      <c r="B789" s="49"/>
      <c r="C789" s="88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87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</row>
    <row r="790">
      <c r="A790" s="87"/>
      <c r="B790" s="49"/>
      <c r="C790" s="88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87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</row>
    <row r="791">
      <c r="A791" s="87"/>
      <c r="B791" s="49"/>
      <c r="C791" s="88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87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</row>
    <row r="792">
      <c r="A792" s="87"/>
      <c r="B792" s="49"/>
      <c r="C792" s="88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87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</row>
    <row r="793">
      <c r="A793" s="87"/>
      <c r="B793" s="49"/>
      <c r="C793" s="88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87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</row>
    <row r="794">
      <c r="A794" s="87"/>
      <c r="B794" s="49"/>
      <c r="C794" s="88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87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</row>
    <row r="795">
      <c r="A795" s="87"/>
      <c r="B795" s="49"/>
      <c r="C795" s="88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87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</row>
    <row r="796">
      <c r="A796" s="87"/>
      <c r="B796" s="49"/>
      <c r="C796" s="88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87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</row>
    <row r="797">
      <c r="A797" s="87"/>
      <c r="B797" s="49"/>
      <c r="C797" s="88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87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</row>
    <row r="798">
      <c r="A798" s="87"/>
      <c r="B798" s="49"/>
      <c r="C798" s="88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87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</row>
    <row r="799">
      <c r="A799" s="87"/>
      <c r="B799" s="49"/>
      <c r="C799" s="88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87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</row>
    <row r="800">
      <c r="A800" s="87"/>
      <c r="B800" s="49"/>
      <c r="C800" s="88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87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</row>
    <row r="801">
      <c r="A801" s="87"/>
      <c r="B801" s="49"/>
      <c r="C801" s="88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87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</row>
    <row r="802">
      <c r="A802" s="87"/>
      <c r="B802" s="49"/>
      <c r="C802" s="88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87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</row>
    <row r="803">
      <c r="A803" s="87"/>
      <c r="B803" s="49"/>
      <c r="C803" s="88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87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</row>
    <row r="804">
      <c r="A804" s="87"/>
      <c r="B804" s="49"/>
      <c r="C804" s="88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87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</row>
    <row r="805">
      <c r="A805" s="87"/>
      <c r="B805" s="49"/>
      <c r="C805" s="88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87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</row>
    <row r="806">
      <c r="A806" s="87"/>
      <c r="B806" s="49"/>
      <c r="C806" s="88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87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</row>
    <row r="807">
      <c r="A807" s="87"/>
      <c r="B807" s="49"/>
      <c r="C807" s="88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87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</row>
    <row r="808">
      <c r="A808" s="87"/>
      <c r="B808" s="49"/>
      <c r="C808" s="88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87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</row>
    <row r="809">
      <c r="A809" s="87"/>
      <c r="B809" s="49"/>
      <c r="C809" s="88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87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</row>
    <row r="810">
      <c r="A810" s="87"/>
      <c r="B810" s="49"/>
      <c r="C810" s="88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87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</row>
    <row r="811">
      <c r="A811" s="87"/>
      <c r="B811" s="49"/>
      <c r="C811" s="88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87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</row>
    <row r="812">
      <c r="A812" s="87"/>
      <c r="B812" s="49"/>
      <c r="C812" s="88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87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</row>
    <row r="813">
      <c r="A813" s="87"/>
      <c r="B813" s="49"/>
      <c r="C813" s="88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87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</row>
    <row r="814">
      <c r="A814" s="87"/>
      <c r="B814" s="49"/>
      <c r="C814" s="88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87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</row>
    <row r="815">
      <c r="A815" s="87"/>
      <c r="B815" s="49"/>
      <c r="C815" s="88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87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</row>
    <row r="816">
      <c r="A816" s="87"/>
      <c r="B816" s="49"/>
      <c r="C816" s="88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87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</row>
    <row r="817">
      <c r="A817" s="87"/>
      <c r="B817" s="49"/>
      <c r="C817" s="88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87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</row>
    <row r="818">
      <c r="A818" s="87"/>
      <c r="B818" s="49"/>
      <c r="C818" s="88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87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</row>
    <row r="819">
      <c r="A819" s="87"/>
      <c r="B819" s="49"/>
      <c r="C819" s="88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87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</row>
    <row r="820">
      <c r="A820" s="87"/>
      <c r="B820" s="49"/>
      <c r="C820" s="88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87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</row>
    <row r="821">
      <c r="A821" s="87"/>
      <c r="B821" s="49"/>
      <c r="C821" s="88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87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</row>
    <row r="822">
      <c r="A822" s="87"/>
      <c r="B822" s="49"/>
      <c r="C822" s="88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87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</row>
    <row r="823">
      <c r="A823" s="87"/>
      <c r="B823" s="49"/>
      <c r="C823" s="88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87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</row>
    <row r="824">
      <c r="A824" s="87"/>
      <c r="B824" s="49"/>
      <c r="C824" s="88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87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</row>
    <row r="825">
      <c r="A825" s="87"/>
      <c r="B825" s="49"/>
      <c r="C825" s="88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87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</row>
    <row r="826">
      <c r="A826" s="87"/>
      <c r="B826" s="49"/>
      <c r="C826" s="88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87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</row>
    <row r="827">
      <c r="A827" s="87"/>
      <c r="B827" s="49"/>
      <c r="C827" s="88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87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</row>
    <row r="828">
      <c r="A828" s="87"/>
      <c r="B828" s="49"/>
      <c r="C828" s="88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87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</row>
    <row r="829">
      <c r="A829" s="87"/>
      <c r="B829" s="49"/>
      <c r="C829" s="88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87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</row>
    <row r="830">
      <c r="A830" s="87"/>
      <c r="B830" s="49"/>
      <c r="C830" s="88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87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</row>
    <row r="831">
      <c r="A831" s="87"/>
      <c r="B831" s="49"/>
      <c r="C831" s="88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87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</row>
    <row r="832">
      <c r="A832" s="87"/>
      <c r="B832" s="49"/>
      <c r="C832" s="88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87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</row>
    <row r="833">
      <c r="A833" s="87"/>
      <c r="B833" s="49"/>
      <c r="C833" s="88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87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</row>
    <row r="834">
      <c r="A834" s="87"/>
      <c r="B834" s="49"/>
      <c r="C834" s="88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87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</row>
    <row r="835">
      <c r="A835" s="87"/>
      <c r="B835" s="49"/>
      <c r="C835" s="88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87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</row>
    <row r="836">
      <c r="A836" s="87"/>
      <c r="B836" s="49"/>
      <c r="C836" s="88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87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</row>
    <row r="837">
      <c r="A837" s="87"/>
      <c r="B837" s="49"/>
      <c r="C837" s="88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87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</row>
    <row r="838">
      <c r="A838" s="87"/>
      <c r="B838" s="49"/>
      <c r="C838" s="88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87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</row>
    <row r="839">
      <c r="A839" s="87"/>
      <c r="B839" s="49"/>
      <c r="C839" s="88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87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</row>
    <row r="840">
      <c r="A840" s="87"/>
      <c r="B840" s="49"/>
      <c r="C840" s="88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87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</row>
    <row r="841">
      <c r="A841" s="87"/>
      <c r="B841" s="49"/>
      <c r="C841" s="88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87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</row>
    <row r="842">
      <c r="A842" s="87"/>
      <c r="B842" s="49"/>
      <c r="C842" s="88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87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</row>
    <row r="843">
      <c r="A843" s="87"/>
      <c r="B843" s="49"/>
      <c r="C843" s="88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87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</row>
    <row r="844">
      <c r="A844" s="87"/>
      <c r="B844" s="49"/>
      <c r="C844" s="88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87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</row>
    <row r="845">
      <c r="A845" s="87"/>
      <c r="B845" s="49"/>
      <c r="C845" s="88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87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</row>
    <row r="846">
      <c r="A846" s="87"/>
      <c r="B846" s="49"/>
      <c r="C846" s="88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87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</row>
    <row r="847">
      <c r="A847" s="87"/>
      <c r="B847" s="49"/>
      <c r="C847" s="88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87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</row>
    <row r="848">
      <c r="A848" s="87"/>
      <c r="B848" s="49"/>
      <c r="C848" s="88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87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</row>
    <row r="849">
      <c r="A849" s="87"/>
      <c r="B849" s="49"/>
      <c r="C849" s="88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87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</row>
    <row r="850">
      <c r="A850" s="87"/>
      <c r="B850" s="49"/>
      <c r="C850" s="88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87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</row>
    <row r="851">
      <c r="A851" s="87"/>
      <c r="B851" s="49"/>
      <c r="C851" s="88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87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</row>
    <row r="852">
      <c r="A852" s="87"/>
      <c r="B852" s="49"/>
      <c r="C852" s="88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87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</row>
    <row r="853">
      <c r="A853" s="87"/>
      <c r="B853" s="49"/>
      <c r="C853" s="88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87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</row>
    <row r="854">
      <c r="A854" s="87"/>
      <c r="B854" s="49"/>
      <c r="C854" s="88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87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</row>
    <row r="855">
      <c r="A855" s="87"/>
      <c r="B855" s="49"/>
      <c r="C855" s="88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87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</row>
    <row r="856">
      <c r="A856" s="87"/>
      <c r="B856" s="49"/>
      <c r="C856" s="88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87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</row>
    <row r="857">
      <c r="A857" s="87"/>
      <c r="B857" s="49"/>
      <c r="C857" s="88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87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</row>
    <row r="858">
      <c r="A858" s="87"/>
      <c r="B858" s="49"/>
      <c r="C858" s="88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87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</row>
    <row r="859">
      <c r="A859" s="87"/>
      <c r="B859" s="49"/>
      <c r="C859" s="88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87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</row>
    <row r="860">
      <c r="A860" s="87"/>
      <c r="B860" s="49"/>
      <c r="C860" s="88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87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</row>
    <row r="861">
      <c r="A861" s="87"/>
      <c r="B861" s="49"/>
      <c r="C861" s="88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87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</row>
    <row r="862">
      <c r="A862" s="87"/>
      <c r="B862" s="49"/>
      <c r="C862" s="88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87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</row>
    <row r="863">
      <c r="A863" s="87"/>
      <c r="B863" s="49"/>
      <c r="C863" s="88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87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</row>
    <row r="864">
      <c r="A864" s="87"/>
      <c r="B864" s="49"/>
      <c r="C864" s="88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87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</row>
    <row r="865">
      <c r="A865" s="87"/>
      <c r="B865" s="49"/>
      <c r="C865" s="88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87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</row>
    <row r="866">
      <c r="A866" s="87"/>
      <c r="B866" s="49"/>
      <c r="C866" s="88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87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</row>
    <row r="867">
      <c r="A867" s="87"/>
      <c r="B867" s="49"/>
      <c r="C867" s="88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87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</row>
    <row r="868">
      <c r="A868" s="87"/>
      <c r="B868" s="49"/>
      <c r="C868" s="88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87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</row>
    <row r="869">
      <c r="A869" s="87"/>
      <c r="B869" s="49"/>
      <c r="C869" s="88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87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</row>
    <row r="870">
      <c r="A870" s="87"/>
      <c r="B870" s="49"/>
      <c r="C870" s="88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87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</row>
    <row r="871">
      <c r="A871" s="87"/>
      <c r="B871" s="49"/>
      <c r="C871" s="88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87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</row>
    <row r="872">
      <c r="A872" s="87"/>
      <c r="B872" s="49"/>
      <c r="C872" s="88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87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</row>
    <row r="873">
      <c r="A873" s="87"/>
      <c r="B873" s="49"/>
      <c r="C873" s="88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87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</row>
    <row r="874">
      <c r="A874" s="87"/>
      <c r="B874" s="49"/>
      <c r="C874" s="88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87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</row>
    <row r="875">
      <c r="A875" s="87"/>
      <c r="B875" s="49"/>
      <c r="C875" s="88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87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</row>
    <row r="876">
      <c r="A876" s="87"/>
      <c r="B876" s="49"/>
      <c r="C876" s="88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87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</row>
    <row r="877">
      <c r="A877" s="87"/>
      <c r="B877" s="49"/>
      <c r="C877" s="88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87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</row>
    <row r="878">
      <c r="A878" s="87"/>
      <c r="B878" s="49"/>
      <c r="C878" s="88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87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</row>
    <row r="879">
      <c r="A879" s="87"/>
      <c r="B879" s="49"/>
      <c r="C879" s="88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87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</row>
    <row r="880">
      <c r="A880" s="87"/>
      <c r="B880" s="49"/>
      <c r="C880" s="88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87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</row>
    <row r="881">
      <c r="A881" s="87"/>
      <c r="B881" s="49"/>
      <c r="C881" s="88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87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</row>
    <row r="882">
      <c r="A882" s="87"/>
      <c r="B882" s="49"/>
      <c r="C882" s="88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87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</row>
    <row r="883">
      <c r="A883" s="87"/>
      <c r="B883" s="49"/>
      <c r="C883" s="88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87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</row>
    <row r="884">
      <c r="A884" s="87"/>
      <c r="B884" s="49"/>
      <c r="C884" s="88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87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</row>
    <row r="885">
      <c r="A885" s="87"/>
      <c r="B885" s="49"/>
      <c r="C885" s="88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87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</row>
    <row r="886">
      <c r="A886" s="87"/>
      <c r="B886" s="49"/>
      <c r="C886" s="88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87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</row>
    <row r="887">
      <c r="A887" s="87"/>
      <c r="B887" s="49"/>
      <c r="C887" s="88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87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</row>
    <row r="888">
      <c r="A888" s="87"/>
      <c r="B888" s="49"/>
      <c r="C888" s="88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87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</row>
    <row r="889">
      <c r="A889" s="87"/>
      <c r="B889" s="49"/>
      <c r="C889" s="88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87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</row>
    <row r="890">
      <c r="A890" s="87"/>
      <c r="B890" s="49"/>
      <c r="C890" s="88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87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</row>
    <row r="891">
      <c r="A891" s="87"/>
      <c r="B891" s="49"/>
      <c r="C891" s="88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87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</row>
    <row r="892">
      <c r="A892" s="87"/>
      <c r="B892" s="49"/>
      <c r="C892" s="88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87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</row>
    <row r="893">
      <c r="A893" s="87"/>
      <c r="B893" s="49"/>
      <c r="C893" s="88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87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</row>
    <row r="894">
      <c r="A894" s="87"/>
      <c r="B894" s="49"/>
      <c r="C894" s="88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87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</row>
    <row r="895">
      <c r="A895" s="87"/>
      <c r="B895" s="49"/>
      <c r="C895" s="88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87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</row>
    <row r="896">
      <c r="A896" s="87"/>
      <c r="B896" s="49"/>
      <c r="C896" s="88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87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</row>
    <row r="897">
      <c r="A897" s="87"/>
      <c r="B897" s="49"/>
      <c r="C897" s="88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87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</row>
    <row r="898">
      <c r="A898" s="87"/>
      <c r="B898" s="49"/>
      <c r="C898" s="88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87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</row>
    <row r="899">
      <c r="A899" s="87"/>
      <c r="B899" s="49"/>
      <c r="C899" s="88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87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</row>
    <row r="900">
      <c r="A900" s="87"/>
      <c r="B900" s="49"/>
      <c r="C900" s="88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87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</row>
    <row r="901">
      <c r="A901" s="87"/>
      <c r="B901" s="49"/>
      <c r="C901" s="88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87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</row>
    <row r="902">
      <c r="A902" s="87"/>
      <c r="B902" s="49"/>
      <c r="C902" s="88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87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</row>
    <row r="903">
      <c r="A903" s="87"/>
      <c r="B903" s="49"/>
      <c r="C903" s="88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87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</row>
    <row r="904">
      <c r="A904" s="87"/>
      <c r="B904" s="49"/>
      <c r="C904" s="88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87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</row>
    <row r="905">
      <c r="A905" s="87"/>
      <c r="B905" s="49"/>
      <c r="C905" s="88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87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</row>
    <row r="906">
      <c r="A906" s="87"/>
      <c r="B906" s="49"/>
      <c r="C906" s="88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87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</row>
    <row r="907">
      <c r="A907" s="87"/>
      <c r="B907" s="49"/>
      <c r="C907" s="88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87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</row>
    <row r="908">
      <c r="A908" s="87"/>
      <c r="B908" s="49"/>
      <c r="C908" s="88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87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</row>
    <row r="909">
      <c r="A909" s="87"/>
      <c r="B909" s="49"/>
      <c r="C909" s="88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87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</row>
    <row r="910">
      <c r="A910" s="87"/>
      <c r="B910" s="49"/>
      <c r="C910" s="88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87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</row>
    <row r="911">
      <c r="A911" s="87"/>
      <c r="B911" s="49"/>
      <c r="C911" s="88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87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</row>
    <row r="912">
      <c r="A912" s="87"/>
      <c r="B912" s="49"/>
      <c r="C912" s="88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87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</row>
    <row r="913">
      <c r="A913" s="87"/>
      <c r="B913" s="49"/>
      <c r="C913" s="88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87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</row>
    <row r="914">
      <c r="A914" s="87"/>
      <c r="B914" s="49"/>
      <c r="C914" s="88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87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</row>
    <row r="915">
      <c r="A915" s="87"/>
      <c r="B915" s="49"/>
      <c r="C915" s="88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87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</row>
    <row r="916">
      <c r="A916" s="87"/>
      <c r="B916" s="49"/>
      <c r="C916" s="88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87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</row>
    <row r="917">
      <c r="A917" s="87"/>
      <c r="B917" s="49"/>
      <c r="C917" s="88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87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</row>
    <row r="918">
      <c r="A918" s="87"/>
      <c r="B918" s="49"/>
      <c r="C918" s="88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87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</row>
    <row r="919">
      <c r="A919" s="87"/>
      <c r="B919" s="49"/>
      <c r="C919" s="88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87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</row>
    <row r="920">
      <c r="A920" s="87"/>
      <c r="B920" s="49"/>
      <c r="C920" s="88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87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</row>
    <row r="921">
      <c r="A921" s="87"/>
      <c r="B921" s="49"/>
      <c r="C921" s="88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87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</row>
    <row r="922">
      <c r="A922" s="87"/>
      <c r="B922" s="49"/>
      <c r="C922" s="88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87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</row>
    <row r="923">
      <c r="A923" s="87"/>
      <c r="B923" s="49"/>
      <c r="C923" s="88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87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</row>
    <row r="924">
      <c r="A924" s="87"/>
      <c r="B924" s="49"/>
      <c r="C924" s="88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87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</row>
    <row r="925">
      <c r="A925" s="87"/>
      <c r="B925" s="49"/>
      <c r="C925" s="88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87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</row>
    <row r="926">
      <c r="A926" s="87"/>
      <c r="B926" s="49"/>
      <c r="C926" s="88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87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</row>
    <row r="927">
      <c r="A927" s="87"/>
      <c r="B927" s="49"/>
      <c r="C927" s="88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87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</row>
    <row r="928">
      <c r="A928" s="87"/>
      <c r="B928" s="49"/>
      <c r="C928" s="88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87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</row>
    <row r="929">
      <c r="A929" s="87"/>
      <c r="B929" s="49"/>
      <c r="C929" s="88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87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</row>
    <row r="930">
      <c r="A930" s="87"/>
      <c r="B930" s="49"/>
      <c r="C930" s="88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87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</row>
    <row r="931">
      <c r="A931" s="87"/>
      <c r="B931" s="49"/>
      <c r="C931" s="88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87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</row>
    <row r="932">
      <c r="A932" s="87"/>
      <c r="B932" s="49"/>
      <c r="C932" s="88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87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</row>
    <row r="933">
      <c r="A933" s="87"/>
      <c r="B933" s="49"/>
      <c r="C933" s="88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87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</row>
    <row r="934">
      <c r="A934" s="87"/>
      <c r="B934" s="49"/>
      <c r="C934" s="88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87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</row>
    <row r="935">
      <c r="A935" s="87"/>
      <c r="B935" s="49"/>
      <c r="C935" s="88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87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</row>
    <row r="936">
      <c r="A936" s="87"/>
      <c r="B936" s="49"/>
      <c r="C936" s="88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87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</row>
    <row r="937">
      <c r="A937" s="87"/>
      <c r="B937" s="49"/>
      <c r="C937" s="88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87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</row>
    <row r="938">
      <c r="A938" s="87"/>
      <c r="B938" s="49"/>
      <c r="C938" s="88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87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</row>
    <row r="939">
      <c r="A939" s="87"/>
      <c r="B939" s="49"/>
      <c r="C939" s="88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87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</row>
    <row r="940">
      <c r="A940" s="87"/>
      <c r="B940" s="49"/>
      <c r="C940" s="88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87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</row>
    <row r="941">
      <c r="A941" s="87"/>
      <c r="B941" s="49"/>
      <c r="C941" s="88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87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</row>
    <row r="942">
      <c r="A942" s="87"/>
      <c r="B942" s="49"/>
      <c r="C942" s="88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87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</row>
    <row r="943">
      <c r="A943" s="87"/>
      <c r="B943" s="49"/>
      <c r="C943" s="88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87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</row>
    <row r="944">
      <c r="A944" s="87"/>
      <c r="B944" s="49"/>
      <c r="C944" s="88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87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</row>
    <row r="945">
      <c r="A945" s="87"/>
      <c r="B945" s="49"/>
      <c r="C945" s="88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87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</row>
    <row r="946">
      <c r="A946" s="87"/>
      <c r="B946" s="49"/>
      <c r="C946" s="88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87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</row>
    <row r="947">
      <c r="A947" s="87"/>
      <c r="B947" s="49"/>
      <c r="C947" s="88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87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</row>
    <row r="948">
      <c r="A948" s="87"/>
      <c r="B948" s="49"/>
      <c r="C948" s="88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87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</row>
    <row r="949">
      <c r="A949" s="87"/>
      <c r="B949" s="49"/>
      <c r="C949" s="88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87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</row>
    <row r="950">
      <c r="A950" s="87"/>
      <c r="B950" s="49"/>
      <c r="C950" s="88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87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</row>
    <row r="951">
      <c r="A951" s="87"/>
      <c r="B951" s="49"/>
      <c r="C951" s="88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87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</row>
    <row r="952">
      <c r="A952" s="87"/>
      <c r="B952" s="49"/>
      <c r="C952" s="88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87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</row>
    <row r="953">
      <c r="A953" s="87"/>
      <c r="B953" s="49"/>
      <c r="C953" s="88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87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</row>
    <row r="954">
      <c r="A954" s="87"/>
      <c r="B954" s="49"/>
      <c r="C954" s="88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87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</row>
    <row r="955">
      <c r="A955" s="87"/>
      <c r="B955" s="49"/>
      <c r="C955" s="88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87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</row>
    <row r="956">
      <c r="A956" s="87"/>
      <c r="B956" s="49"/>
      <c r="C956" s="88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87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</row>
    <row r="957">
      <c r="A957" s="87"/>
      <c r="B957" s="49"/>
      <c r="C957" s="88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87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</row>
    <row r="958">
      <c r="A958" s="87"/>
      <c r="B958" s="49"/>
      <c r="C958" s="88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87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</row>
    <row r="959">
      <c r="A959" s="87"/>
      <c r="B959" s="49"/>
      <c r="C959" s="88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87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</row>
    <row r="960">
      <c r="A960" s="87"/>
      <c r="B960" s="49"/>
      <c r="C960" s="88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87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</row>
    <row r="961">
      <c r="A961" s="87"/>
      <c r="B961" s="49"/>
      <c r="C961" s="88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87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</row>
    <row r="962">
      <c r="A962" s="87"/>
      <c r="B962" s="49"/>
      <c r="C962" s="88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87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</row>
    <row r="963">
      <c r="A963" s="87"/>
      <c r="B963" s="49"/>
      <c r="C963" s="88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87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</row>
    <row r="964">
      <c r="A964" s="87"/>
      <c r="B964" s="49"/>
      <c r="C964" s="88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87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</row>
    <row r="965">
      <c r="A965" s="87"/>
      <c r="B965" s="49"/>
      <c r="C965" s="88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87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</row>
    <row r="966">
      <c r="A966" s="87"/>
      <c r="B966" s="49"/>
      <c r="C966" s="88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87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</row>
    <row r="967">
      <c r="A967" s="87"/>
      <c r="B967" s="49"/>
      <c r="C967" s="88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87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</row>
    <row r="968">
      <c r="A968" s="87"/>
      <c r="B968" s="49"/>
      <c r="C968" s="88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87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</row>
    <row r="969">
      <c r="A969" s="87"/>
      <c r="B969" s="49"/>
      <c r="C969" s="88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87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</row>
    <row r="970">
      <c r="A970" s="87"/>
      <c r="B970" s="49"/>
      <c r="C970" s="88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87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</row>
    <row r="971">
      <c r="A971" s="87"/>
      <c r="B971" s="49"/>
      <c r="C971" s="88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87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</row>
    <row r="972">
      <c r="A972" s="87"/>
      <c r="B972" s="49"/>
      <c r="C972" s="88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87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</row>
    <row r="973">
      <c r="A973" s="87"/>
      <c r="B973" s="49"/>
      <c r="C973" s="88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87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</row>
    <row r="974">
      <c r="A974" s="87"/>
      <c r="B974" s="49"/>
      <c r="C974" s="88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87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</row>
    <row r="975">
      <c r="A975" s="87"/>
      <c r="B975" s="49"/>
      <c r="C975" s="88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87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</row>
    <row r="976">
      <c r="A976" s="87"/>
      <c r="B976" s="49"/>
      <c r="C976" s="88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87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</row>
    <row r="977">
      <c r="A977" s="87"/>
      <c r="B977" s="49"/>
      <c r="C977" s="88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87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</row>
    <row r="978">
      <c r="A978" s="87"/>
      <c r="B978" s="49"/>
      <c r="C978" s="88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87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</row>
    <row r="979">
      <c r="A979" s="87"/>
      <c r="B979" s="49"/>
      <c r="C979" s="88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87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</row>
    <row r="980">
      <c r="A980" s="87"/>
      <c r="B980" s="49"/>
      <c r="C980" s="88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87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</row>
    <row r="981">
      <c r="A981" s="87"/>
      <c r="B981" s="49"/>
      <c r="C981" s="88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87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</row>
    <row r="982">
      <c r="A982" s="87"/>
      <c r="B982" s="49"/>
      <c r="C982" s="88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87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</row>
    <row r="983">
      <c r="A983" s="87"/>
      <c r="B983" s="49"/>
      <c r="C983" s="88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87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</row>
    <row r="984">
      <c r="A984" s="87"/>
      <c r="B984" s="49"/>
      <c r="C984" s="88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87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</row>
    <row r="985">
      <c r="A985" s="87"/>
      <c r="B985" s="49"/>
      <c r="C985" s="88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87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</row>
    <row r="986">
      <c r="A986" s="87"/>
      <c r="B986" s="49"/>
      <c r="C986" s="88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87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</row>
    <row r="987">
      <c r="A987" s="87"/>
      <c r="B987" s="49"/>
      <c r="C987" s="88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87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</row>
    <row r="988">
      <c r="A988" s="87"/>
      <c r="B988" s="49"/>
      <c r="C988" s="88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87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</row>
    <row r="989">
      <c r="A989" s="87"/>
      <c r="B989" s="49"/>
      <c r="C989" s="88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87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</row>
    <row r="990">
      <c r="A990" s="87"/>
      <c r="B990" s="49"/>
      <c r="C990" s="88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87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</row>
    <row r="991">
      <c r="A991" s="87"/>
      <c r="B991" s="49"/>
      <c r="C991" s="88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87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</row>
    <row r="992">
      <c r="A992" s="87"/>
      <c r="B992" s="49"/>
      <c r="C992" s="88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87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</row>
    <row r="993">
      <c r="A993" s="87"/>
      <c r="B993" s="49"/>
      <c r="C993" s="88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87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</row>
    <row r="994">
      <c r="A994" s="87"/>
      <c r="B994" s="49"/>
      <c r="C994" s="88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87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</row>
    <row r="995">
      <c r="A995" s="87"/>
      <c r="B995" s="49"/>
      <c r="C995" s="88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87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</row>
    <row r="996">
      <c r="A996" s="87"/>
      <c r="B996" s="49"/>
      <c r="C996" s="88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87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</row>
    <row r="997">
      <c r="A997" s="87"/>
      <c r="B997" s="49"/>
      <c r="C997" s="88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87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</row>
    <row r="998">
      <c r="A998" s="87"/>
      <c r="B998" s="49"/>
      <c r="C998" s="88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87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</row>
    <row r="999">
      <c r="A999" s="87"/>
      <c r="B999" s="49"/>
      <c r="C999" s="88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87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</row>
    <row r="1000">
      <c r="A1000" s="87"/>
      <c r="B1000" s="49"/>
      <c r="C1000" s="88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87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</row>
    <row r="1001">
      <c r="A1001" s="87"/>
      <c r="B1001" s="49"/>
      <c r="C1001" s="88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87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</row>
    <row r="1002">
      <c r="A1002" s="87"/>
      <c r="B1002" s="49"/>
      <c r="C1002" s="88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87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</row>
    <row r="1003">
      <c r="A1003" s="87"/>
      <c r="B1003" s="49"/>
      <c r="C1003" s="88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87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</row>
    <row r="1004">
      <c r="A1004" s="87"/>
      <c r="B1004" s="49"/>
      <c r="C1004" s="88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87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</row>
    <row r="1005">
      <c r="A1005" s="87"/>
      <c r="B1005" s="49"/>
      <c r="C1005" s="88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87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</row>
    <row r="1006">
      <c r="A1006" s="87"/>
      <c r="B1006" s="49"/>
      <c r="C1006" s="88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87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</row>
    <row r="1007">
      <c r="A1007" s="87"/>
      <c r="B1007" s="49"/>
      <c r="C1007" s="88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87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</row>
    <row r="1008">
      <c r="A1008" s="87"/>
      <c r="B1008" s="49"/>
      <c r="C1008" s="88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87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</row>
    <row r="1009">
      <c r="A1009" s="87"/>
      <c r="B1009" s="49"/>
      <c r="C1009" s="88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87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</row>
    <row r="1010">
      <c r="A1010" s="87"/>
      <c r="B1010" s="49"/>
      <c r="C1010" s="88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87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</row>
    <row r="1011">
      <c r="A1011" s="87"/>
      <c r="B1011" s="49"/>
      <c r="C1011" s="88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87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</row>
    <row r="1012">
      <c r="A1012" s="87"/>
      <c r="B1012" s="49"/>
      <c r="C1012" s="88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87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</row>
    <row r="1013">
      <c r="A1013" s="87"/>
      <c r="B1013" s="49"/>
      <c r="C1013" s="88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87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</row>
    <row r="1014">
      <c r="A1014" s="87"/>
      <c r="B1014" s="49"/>
      <c r="C1014" s="88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87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</row>
    <row r="1015">
      <c r="A1015" s="87"/>
      <c r="B1015" s="49"/>
      <c r="C1015" s="88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87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</row>
    <row r="1016">
      <c r="A1016" s="87"/>
      <c r="B1016" s="49"/>
      <c r="C1016" s="88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87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</row>
    <row r="1017">
      <c r="A1017" s="87"/>
      <c r="B1017" s="49"/>
      <c r="C1017" s="88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87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</row>
    <row r="1018">
      <c r="A1018" s="87"/>
      <c r="B1018" s="49"/>
      <c r="C1018" s="88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87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</row>
    <row r="1019">
      <c r="A1019" s="87"/>
      <c r="B1019" s="49"/>
      <c r="C1019" s="88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87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</row>
    <row r="1020">
      <c r="A1020" s="87"/>
      <c r="B1020" s="49"/>
      <c r="C1020" s="88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87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</row>
    <row r="1021">
      <c r="A1021" s="87"/>
      <c r="B1021" s="49"/>
      <c r="C1021" s="88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87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</row>
    <row r="1022">
      <c r="A1022" s="87"/>
      <c r="B1022" s="49"/>
      <c r="C1022" s="88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87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</row>
    <row r="1023">
      <c r="A1023" s="87"/>
      <c r="B1023" s="49"/>
      <c r="C1023" s="88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87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</row>
    <row r="1024">
      <c r="A1024" s="87"/>
      <c r="B1024" s="49"/>
      <c r="C1024" s="88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87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</row>
    <row r="1025">
      <c r="A1025" s="87"/>
      <c r="B1025" s="49"/>
      <c r="C1025" s="88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87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</row>
    <row r="1026">
      <c r="A1026" s="87"/>
      <c r="B1026" s="49"/>
      <c r="C1026" s="88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87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</row>
    <row r="1027">
      <c r="A1027" s="87"/>
      <c r="B1027" s="49"/>
      <c r="C1027" s="88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87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</row>
    <row r="1028">
      <c r="A1028" s="87"/>
      <c r="B1028" s="49"/>
      <c r="C1028" s="88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87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</row>
    <row r="1029">
      <c r="A1029" s="87"/>
      <c r="B1029" s="49"/>
      <c r="C1029" s="88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87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</row>
    <row r="1030">
      <c r="A1030" s="87"/>
      <c r="B1030" s="49"/>
      <c r="C1030" s="88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87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</row>
    <row r="1031">
      <c r="A1031" s="87"/>
      <c r="B1031" s="49"/>
      <c r="C1031" s="88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87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</row>
    <row r="1032">
      <c r="A1032" s="87"/>
      <c r="B1032" s="49"/>
      <c r="C1032" s="88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87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</row>
    <row r="1033">
      <c r="A1033" s="87"/>
      <c r="B1033" s="49"/>
      <c r="C1033" s="88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87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</row>
    <row r="1034">
      <c r="A1034" s="87"/>
      <c r="B1034" s="49"/>
      <c r="C1034" s="88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87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</row>
    <row r="1035">
      <c r="A1035" s="87"/>
      <c r="B1035" s="49"/>
      <c r="C1035" s="88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87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</row>
    <row r="1036">
      <c r="A1036" s="87"/>
      <c r="B1036" s="49"/>
      <c r="C1036" s="88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87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</row>
    <row r="1037">
      <c r="A1037" s="87"/>
      <c r="B1037" s="49"/>
      <c r="C1037" s="88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87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</row>
    <row r="1038">
      <c r="A1038" s="87"/>
      <c r="B1038" s="49"/>
      <c r="C1038" s="88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87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</row>
    <row r="1039">
      <c r="A1039" s="87"/>
      <c r="B1039" s="49"/>
      <c r="C1039" s="88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87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</row>
    <row r="1040">
      <c r="A1040" s="87"/>
      <c r="B1040" s="49"/>
      <c r="C1040" s="88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87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</row>
    <row r="1041">
      <c r="A1041" s="87"/>
      <c r="B1041" s="49"/>
      <c r="C1041" s="88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87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</row>
    <row r="1042">
      <c r="A1042" s="87"/>
      <c r="B1042" s="49"/>
      <c r="C1042" s="88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87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</row>
    <row r="1043">
      <c r="A1043" s="87"/>
      <c r="B1043" s="49"/>
      <c r="C1043" s="88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87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</row>
    <row r="1044">
      <c r="A1044" s="87"/>
      <c r="B1044" s="49"/>
      <c r="C1044" s="88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87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</row>
    <row r="1045">
      <c r="A1045" s="87"/>
      <c r="B1045" s="49"/>
      <c r="C1045" s="88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87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</row>
    <row r="1046">
      <c r="A1046" s="87"/>
      <c r="B1046" s="49"/>
      <c r="C1046" s="88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87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</row>
    <row r="1047">
      <c r="A1047" s="87"/>
      <c r="B1047" s="49"/>
      <c r="C1047" s="88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87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</row>
    <row r="1048">
      <c r="A1048" s="87"/>
      <c r="B1048" s="49"/>
      <c r="C1048" s="88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87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</row>
    <row r="1049">
      <c r="A1049" s="87"/>
      <c r="B1049" s="49"/>
      <c r="C1049" s="88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87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</row>
    <row r="1050">
      <c r="A1050" s="87"/>
      <c r="B1050" s="49"/>
      <c r="C1050" s="88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87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</row>
    <row r="1051">
      <c r="A1051" s="87"/>
      <c r="B1051" s="49"/>
      <c r="C1051" s="88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87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</row>
    <row r="1052">
      <c r="A1052" s="87"/>
      <c r="B1052" s="49"/>
      <c r="C1052" s="88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87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</row>
    <row r="1053">
      <c r="A1053" s="87"/>
      <c r="B1053" s="49"/>
      <c r="C1053" s="88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87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</row>
    <row r="1054">
      <c r="A1054" s="87"/>
      <c r="B1054" s="49"/>
      <c r="C1054" s="88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87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</row>
    <row r="1055">
      <c r="A1055" s="87"/>
      <c r="B1055" s="49"/>
      <c r="C1055" s="88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87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</row>
    <row r="1056">
      <c r="A1056" s="87"/>
      <c r="B1056" s="49"/>
      <c r="C1056" s="88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87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</row>
    <row r="1057">
      <c r="A1057" s="87"/>
      <c r="B1057" s="49"/>
      <c r="C1057" s="88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87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</row>
    <row r="1058">
      <c r="A1058" s="87"/>
      <c r="B1058" s="49"/>
      <c r="C1058" s="88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87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</row>
    <row r="1059">
      <c r="A1059" s="87"/>
      <c r="B1059" s="49"/>
      <c r="C1059" s="88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87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</row>
    <row r="1060">
      <c r="A1060" s="87"/>
      <c r="B1060" s="49"/>
      <c r="C1060" s="88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87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</row>
    <row r="1061">
      <c r="A1061" s="87"/>
      <c r="B1061" s="49"/>
      <c r="C1061" s="88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87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</row>
    <row r="1062">
      <c r="A1062" s="87"/>
      <c r="B1062" s="49"/>
      <c r="C1062" s="88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87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</row>
    <row r="1063">
      <c r="A1063" s="87"/>
      <c r="B1063" s="49"/>
      <c r="C1063" s="88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87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</row>
    <row r="1064">
      <c r="A1064" s="87"/>
      <c r="B1064" s="49"/>
      <c r="C1064" s="88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87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</row>
    <row r="1065">
      <c r="A1065" s="87"/>
      <c r="B1065" s="49"/>
      <c r="C1065" s="88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87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</row>
    <row r="1066">
      <c r="A1066" s="87"/>
      <c r="B1066" s="49"/>
      <c r="C1066" s="88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87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</row>
    <row r="1067">
      <c r="A1067" s="87"/>
      <c r="B1067" s="49"/>
      <c r="C1067" s="88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87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</row>
    <row r="1068">
      <c r="A1068" s="87"/>
      <c r="B1068" s="49"/>
      <c r="C1068" s="88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87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</row>
    <row r="1069">
      <c r="A1069" s="87"/>
      <c r="B1069" s="49"/>
      <c r="C1069" s="88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87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</row>
    <row r="1070">
      <c r="A1070" s="87"/>
      <c r="B1070" s="49"/>
      <c r="C1070" s="88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87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</row>
    <row r="1071">
      <c r="A1071" s="87"/>
      <c r="B1071" s="49"/>
      <c r="C1071" s="88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87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</row>
    <row r="1072">
      <c r="A1072" s="87"/>
      <c r="B1072" s="49"/>
      <c r="C1072" s="88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87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</row>
    <row r="1073">
      <c r="A1073" s="87"/>
      <c r="B1073" s="49"/>
      <c r="C1073" s="88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87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</row>
    <row r="1074">
      <c r="A1074" s="87"/>
      <c r="B1074" s="49"/>
      <c r="C1074" s="88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87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</row>
    <row r="1075">
      <c r="A1075" s="87"/>
      <c r="B1075" s="49"/>
      <c r="C1075" s="88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87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</row>
    <row r="1076">
      <c r="A1076" s="87"/>
      <c r="B1076" s="49"/>
      <c r="C1076" s="88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87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</row>
    <row r="1077">
      <c r="A1077" s="87"/>
      <c r="B1077" s="49"/>
      <c r="C1077" s="88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87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</row>
    <row r="1078">
      <c r="A1078" s="87"/>
      <c r="B1078" s="49"/>
      <c r="C1078" s="88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87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</row>
    <row r="1079">
      <c r="A1079" s="87"/>
      <c r="B1079" s="49"/>
      <c r="C1079" s="88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87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</row>
    <row r="1080">
      <c r="A1080" s="87"/>
      <c r="B1080" s="49"/>
      <c r="C1080" s="88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87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</row>
    <row r="1081">
      <c r="A1081" s="87"/>
      <c r="B1081" s="49"/>
      <c r="C1081" s="88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87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</row>
    <row r="1082">
      <c r="A1082" s="87"/>
      <c r="B1082" s="49"/>
      <c r="C1082" s="88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87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</row>
    <row r="1083">
      <c r="A1083" s="87"/>
      <c r="B1083" s="49"/>
      <c r="C1083" s="88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87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</row>
    <row r="1084">
      <c r="A1084" s="87"/>
      <c r="B1084" s="49"/>
      <c r="C1084" s="88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87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</row>
    <row r="1085">
      <c r="A1085" s="87"/>
      <c r="B1085" s="49"/>
      <c r="C1085" s="88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87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</row>
    <row r="1086">
      <c r="A1086" s="87"/>
      <c r="B1086" s="49"/>
      <c r="C1086" s="88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87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</row>
    <row r="1087">
      <c r="A1087" s="87"/>
      <c r="B1087" s="49"/>
      <c r="C1087" s="88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87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</row>
    <row r="1088">
      <c r="A1088" s="87"/>
      <c r="B1088" s="49"/>
      <c r="C1088" s="88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87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</row>
    <row r="1089">
      <c r="A1089" s="87"/>
      <c r="B1089" s="49"/>
      <c r="C1089" s="88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87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</row>
    <row r="1090">
      <c r="A1090" s="87"/>
      <c r="B1090" s="49"/>
      <c r="C1090" s="88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87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</row>
    <row r="1091">
      <c r="A1091" s="87"/>
      <c r="B1091" s="49"/>
      <c r="C1091" s="88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87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</row>
    <row r="1092">
      <c r="A1092" s="87"/>
      <c r="B1092" s="49"/>
      <c r="C1092" s="88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87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</row>
    <row r="1093">
      <c r="A1093" s="87"/>
      <c r="B1093" s="49"/>
      <c r="C1093" s="88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87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</row>
    <row r="1094">
      <c r="A1094" s="87"/>
      <c r="B1094" s="49"/>
      <c r="C1094" s="88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87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</row>
    <row r="1095">
      <c r="A1095" s="87"/>
      <c r="B1095" s="49"/>
      <c r="C1095" s="88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87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</row>
    <row r="1096">
      <c r="A1096" s="87"/>
      <c r="B1096" s="49"/>
      <c r="C1096" s="88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87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</row>
    <row r="1097">
      <c r="A1097" s="87"/>
      <c r="B1097" s="49"/>
      <c r="C1097" s="88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87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</row>
    <row r="1098">
      <c r="A1098" s="87"/>
      <c r="B1098" s="49"/>
      <c r="C1098" s="88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87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</row>
    <row r="1099">
      <c r="A1099" s="87"/>
      <c r="B1099" s="49"/>
      <c r="C1099" s="88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87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</row>
    <row r="1100">
      <c r="A1100" s="87"/>
      <c r="B1100" s="49"/>
      <c r="C1100" s="88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87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</row>
    <row r="1101">
      <c r="A1101" s="87"/>
      <c r="B1101" s="49"/>
      <c r="C1101" s="88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87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</row>
    <row r="1102">
      <c r="A1102" s="87"/>
      <c r="B1102" s="49"/>
      <c r="C1102" s="88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87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</row>
    <row r="1103">
      <c r="A1103" s="87"/>
      <c r="B1103" s="49"/>
      <c r="C1103" s="88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87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</row>
    <row r="1104">
      <c r="A1104" s="87"/>
      <c r="B1104" s="49"/>
      <c r="C1104" s="88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87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</row>
    <row r="1105">
      <c r="A1105" s="87"/>
      <c r="B1105" s="49"/>
      <c r="C1105" s="88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87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</row>
    <row r="1106">
      <c r="A1106" s="87"/>
      <c r="B1106" s="49"/>
      <c r="C1106" s="88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87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</row>
    <row r="1107">
      <c r="A1107" s="87"/>
      <c r="B1107" s="49"/>
      <c r="C1107" s="88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87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</row>
    <row r="1108">
      <c r="A1108" s="87"/>
      <c r="B1108" s="49"/>
      <c r="C1108" s="88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87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</row>
    <row r="1109">
      <c r="A1109" s="87"/>
      <c r="B1109" s="49"/>
      <c r="C1109" s="88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87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</row>
    <row r="1110">
      <c r="A1110" s="87"/>
      <c r="B1110" s="49"/>
      <c r="C1110" s="88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87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</row>
    <row r="1111">
      <c r="A1111" s="87"/>
      <c r="B1111" s="49"/>
      <c r="C1111" s="88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87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</row>
    <row r="1112">
      <c r="A1112" s="87"/>
      <c r="B1112" s="49"/>
      <c r="C1112" s="88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87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</row>
    <row r="1113">
      <c r="A1113" s="87"/>
      <c r="B1113" s="49"/>
      <c r="C1113" s="88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87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</row>
    <row r="1114">
      <c r="A1114" s="87"/>
      <c r="B1114" s="49"/>
      <c r="C1114" s="88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87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</row>
    <row r="1115">
      <c r="A1115" s="87"/>
      <c r="B1115" s="49"/>
      <c r="C1115" s="88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87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</row>
    <row r="1116">
      <c r="A1116" s="87"/>
      <c r="B1116" s="49"/>
      <c r="C1116" s="88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87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</row>
    <row r="1117">
      <c r="A1117" s="87"/>
      <c r="B1117" s="49"/>
      <c r="C1117" s="88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87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</row>
    <row r="1118">
      <c r="A1118" s="87"/>
      <c r="B1118" s="49"/>
      <c r="C1118" s="88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87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</row>
    <row r="1119">
      <c r="A1119" s="87"/>
      <c r="B1119" s="49"/>
      <c r="C1119" s="88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87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</row>
    <row r="1120">
      <c r="A1120" s="87"/>
      <c r="B1120" s="49"/>
      <c r="C1120" s="88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87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</row>
    <row r="1121">
      <c r="A1121" s="87"/>
      <c r="B1121" s="49"/>
      <c r="C1121" s="88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87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</row>
    <row r="1122">
      <c r="A1122" s="87"/>
      <c r="B1122" s="49"/>
      <c r="C1122" s="88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87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</row>
    <row r="1123">
      <c r="A1123" s="87"/>
      <c r="B1123" s="49"/>
      <c r="C1123" s="88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87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</row>
    <row r="1124">
      <c r="A1124" s="87"/>
      <c r="B1124" s="49"/>
      <c r="C1124" s="88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87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</row>
    <row r="1125">
      <c r="A1125" s="87"/>
      <c r="B1125" s="49"/>
      <c r="C1125" s="88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87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</row>
    <row r="1126">
      <c r="A1126" s="87"/>
      <c r="B1126" s="49"/>
      <c r="C1126" s="88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87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</row>
    <row r="1127">
      <c r="A1127" s="87"/>
      <c r="B1127" s="49"/>
      <c r="C1127" s="88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87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</row>
    <row r="1128">
      <c r="A1128" s="87"/>
      <c r="B1128" s="49"/>
      <c r="C1128" s="88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87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</row>
    <row r="1129">
      <c r="A1129" s="87"/>
      <c r="B1129" s="49"/>
      <c r="C1129" s="88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87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</row>
    <row r="1130">
      <c r="A1130" s="87"/>
      <c r="B1130" s="49"/>
      <c r="C1130" s="88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87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</row>
    <row r="1131">
      <c r="A1131" s="87"/>
      <c r="B1131" s="49"/>
      <c r="C1131" s="88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87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</row>
    <row r="1132">
      <c r="A1132" s="87"/>
      <c r="B1132" s="49"/>
      <c r="C1132" s="88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87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</row>
    <row r="1133">
      <c r="A1133" s="87"/>
      <c r="B1133" s="49"/>
      <c r="C1133" s="88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87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</row>
    <row r="1134">
      <c r="A1134" s="87"/>
      <c r="B1134" s="49"/>
      <c r="C1134" s="88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87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</row>
    <row r="1135">
      <c r="A1135" s="87"/>
      <c r="B1135" s="49"/>
      <c r="C1135" s="88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87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</row>
    <row r="1136">
      <c r="A1136" s="87"/>
      <c r="B1136" s="49"/>
      <c r="C1136" s="88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87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</row>
    <row r="1137">
      <c r="A1137" s="87"/>
      <c r="B1137" s="49"/>
      <c r="C1137" s="88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87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</row>
    <row r="1138">
      <c r="A1138" s="87"/>
      <c r="B1138" s="49"/>
      <c r="C1138" s="88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87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</row>
    <row r="1139">
      <c r="A1139" s="87"/>
      <c r="B1139" s="49"/>
      <c r="C1139" s="88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87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</row>
    <row r="1140">
      <c r="A1140" s="87"/>
      <c r="B1140" s="49"/>
      <c r="C1140" s="88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87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</row>
    <row r="1141">
      <c r="A1141" s="87"/>
      <c r="B1141" s="49"/>
      <c r="C1141" s="88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87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</row>
    <row r="1142">
      <c r="A1142" s="87"/>
      <c r="B1142" s="49"/>
      <c r="C1142" s="88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87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</row>
    <row r="1143">
      <c r="A1143" s="87"/>
      <c r="B1143" s="49"/>
      <c r="C1143" s="88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87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</row>
    <row r="1144">
      <c r="A1144" s="87"/>
      <c r="B1144" s="49"/>
      <c r="C1144" s="88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87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</row>
    <row r="1145">
      <c r="A1145" s="87"/>
      <c r="B1145" s="49"/>
      <c r="C1145" s="88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87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</row>
    <row r="1146">
      <c r="A1146" s="87"/>
      <c r="B1146" s="49"/>
      <c r="C1146" s="88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87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</row>
    <row r="1147">
      <c r="A1147" s="87"/>
      <c r="B1147" s="49"/>
      <c r="C1147" s="88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87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</row>
    <row r="1148">
      <c r="A1148" s="87"/>
      <c r="B1148" s="49"/>
      <c r="C1148" s="88"/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87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</row>
    <row r="1149">
      <c r="A1149" s="87"/>
      <c r="B1149" s="49"/>
      <c r="C1149" s="88"/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87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</row>
    <row r="1150">
      <c r="A1150" s="87"/>
      <c r="B1150" s="49"/>
      <c r="C1150" s="88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87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</row>
    <row r="1151">
      <c r="A1151" s="87"/>
      <c r="B1151" s="49"/>
      <c r="C1151" s="88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87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</row>
    <row r="1152">
      <c r="A1152" s="87"/>
      <c r="B1152" s="49"/>
      <c r="C1152" s="88"/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87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</row>
    <row r="1153">
      <c r="A1153" s="87"/>
      <c r="B1153" s="49"/>
      <c r="C1153" s="88"/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87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</row>
    <row r="1154">
      <c r="A1154" s="87"/>
      <c r="B1154" s="49"/>
      <c r="C1154" s="88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87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</row>
    <row r="1155">
      <c r="A1155" s="87"/>
      <c r="B1155" s="49"/>
      <c r="C1155" s="88"/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87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</row>
    <row r="1156">
      <c r="A1156" s="87"/>
      <c r="B1156" s="49"/>
      <c r="C1156" s="88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87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</row>
    <row r="1157">
      <c r="A1157" s="87"/>
      <c r="B1157" s="49"/>
      <c r="C1157" s="88"/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87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</row>
    <row r="1158">
      <c r="A1158" s="87"/>
      <c r="B1158" s="49"/>
      <c r="C1158" s="88"/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87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</row>
    <row r="1159">
      <c r="A1159" s="87"/>
      <c r="B1159" s="49"/>
      <c r="C1159" s="88"/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87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</row>
    <row r="1160">
      <c r="A1160" s="87"/>
      <c r="B1160" s="49"/>
      <c r="C1160" s="88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87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</row>
    <row r="1161">
      <c r="A1161" s="87"/>
      <c r="B1161" s="49"/>
      <c r="C1161" s="88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87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</row>
    <row r="1162">
      <c r="A1162" s="87"/>
      <c r="B1162" s="49"/>
      <c r="C1162" s="88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87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</row>
    <row r="1163">
      <c r="A1163" s="87"/>
      <c r="B1163" s="49"/>
      <c r="C1163" s="88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87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</row>
    <row r="1164">
      <c r="A1164" s="87"/>
      <c r="B1164" s="49"/>
      <c r="C1164" s="88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87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</row>
    <row r="1165">
      <c r="A1165" s="87"/>
      <c r="B1165" s="49"/>
      <c r="C1165" s="88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87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</row>
    <row r="1166">
      <c r="A1166" s="87"/>
      <c r="B1166" s="49"/>
      <c r="C1166" s="88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87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</row>
    <row r="1167">
      <c r="A1167" s="87"/>
      <c r="B1167" s="49"/>
      <c r="C1167" s="88"/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87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</row>
    <row r="1168">
      <c r="A1168" s="87"/>
      <c r="B1168" s="49"/>
      <c r="C1168" s="88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87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</row>
    <row r="1169">
      <c r="A1169" s="87"/>
      <c r="B1169" s="49"/>
      <c r="C1169" s="88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87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</row>
    <row r="1170">
      <c r="A1170" s="87"/>
      <c r="B1170" s="49"/>
      <c r="C1170" s="88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87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</row>
    <row r="1171">
      <c r="A1171" s="87"/>
      <c r="B1171" s="49"/>
      <c r="C1171" s="88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87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</row>
    <row r="1172">
      <c r="A1172" s="87"/>
      <c r="B1172" s="49"/>
      <c r="C1172" s="88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87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</row>
    <row r="1173">
      <c r="A1173" s="87"/>
      <c r="B1173" s="49"/>
      <c r="C1173" s="88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87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</row>
    <row r="1174">
      <c r="A1174" s="87"/>
      <c r="B1174" s="49"/>
      <c r="C1174" s="88"/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87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</row>
    <row r="1175">
      <c r="A1175" s="87"/>
      <c r="B1175" s="49"/>
      <c r="C1175" s="88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87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</row>
    <row r="1176">
      <c r="A1176" s="87"/>
      <c r="B1176" s="49"/>
      <c r="C1176" s="88"/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87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</row>
    <row r="1177">
      <c r="A1177" s="87"/>
      <c r="B1177" s="49"/>
      <c r="C1177" s="88"/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87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</row>
    <row r="1178">
      <c r="A1178" s="87"/>
      <c r="B1178" s="49"/>
      <c r="C1178" s="88"/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87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</row>
    <row r="1179">
      <c r="A1179" s="87"/>
      <c r="B1179" s="49"/>
      <c r="C1179" s="88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87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</row>
    <row r="1180">
      <c r="A1180" s="87"/>
      <c r="B1180" s="49"/>
      <c r="C1180" s="88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87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</row>
    <row r="1181">
      <c r="A1181" s="87"/>
      <c r="B1181" s="49"/>
      <c r="C1181" s="88"/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87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</row>
    <row r="1182">
      <c r="A1182" s="87"/>
      <c r="B1182" s="49"/>
      <c r="C1182" s="88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87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</row>
    <row r="1183">
      <c r="A1183" s="87"/>
      <c r="B1183" s="49"/>
      <c r="C1183" s="88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87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</row>
    <row r="1184">
      <c r="A1184" s="87"/>
      <c r="B1184" s="49"/>
      <c r="C1184" s="88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87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</row>
    <row r="1185">
      <c r="A1185" s="87"/>
      <c r="B1185" s="49"/>
      <c r="C1185" s="88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87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</row>
    <row r="1186">
      <c r="A1186" s="87"/>
      <c r="B1186" s="49"/>
      <c r="C1186" s="88"/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87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</row>
    <row r="1187">
      <c r="A1187" s="87"/>
      <c r="B1187" s="49"/>
      <c r="C1187" s="88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87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</row>
    <row r="1188">
      <c r="A1188" s="87"/>
      <c r="B1188" s="49"/>
      <c r="C1188" s="88"/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87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</row>
    <row r="1189">
      <c r="A1189" s="87"/>
      <c r="B1189" s="49"/>
      <c r="C1189" s="88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87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</row>
    <row r="1190">
      <c r="A1190" s="87"/>
      <c r="B1190" s="49"/>
      <c r="C1190" s="88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87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</row>
    <row r="1191">
      <c r="A1191" s="87"/>
      <c r="B1191" s="49"/>
      <c r="C1191" s="88"/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87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</row>
    <row r="1192">
      <c r="A1192" s="87"/>
      <c r="B1192" s="49"/>
      <c r="C1192" s="88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87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</row>
    <row r="1193">
      <c r="A1193" s="87"/>
      <c r="B1193" s="49"/>
      <c r="C1193" s="88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87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</row>
    <row r="1194">
      <c r="A1194" s="87"/>
      <c r="B1194" s="49"/>
      <c r="C1194" s="88"/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87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</row>
    <row r="1195">
      <c r="A1195" s="87"/>
      <c r="B1195" s="49"/>
      <c r="C1195" s="88"/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87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</row>
    <row r="1196">
      <c r="A1196" s="87"/>
      <c r="B1196" s="49"/>
      <c r="C1196" s="88"/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87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</row>
    <row r="1197">
      <c r="A1197" s="87"/>
      <c r="B1197" s="49"/>
      <c r="C1197" s="88"/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87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</row>
    <row r="1198">
      <c r="A1198" s="87"/>
      <c r="B1198" s="49"/>
      <c r="C1198" s="88"/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87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</row>
    <row r="1199">
      <c r="A1199" s="87"/>
      <c r="B1199" s="49"/>
      <c r="C1199" s="88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87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</row>
    <row r="1200">
      <c r="A1200" s="87"/>
      <c r="B1200" s="49"/>
      <c r="C1200" s="88"/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87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</row>
    <row r="1201">
      <c r="A1201" s="87"/>
      <c r="B1201" s="49"/>
      <c r="C1201" s="88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87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</row>
    <row r="1202">
      <c r="A1202" s="87"/>
      <c r="B1202" s="49"/>
      <c r="C1202" s="88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87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</row>
    <row r="1203">
      <c r="A1203" s="87"/>
      <c r="B1203" s="49"/>
      <c r="C1203" s="88"/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87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</row>
    <row r="1204">
      <c r="A1204" s="87"/>
      <c r="B1204" s="49"/>
      <c r="C1204" s="88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87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</row>
    <row r="1205">
      <c r="A1205" s="87"/>
      <c r="B1205" s="49"/>
      <c r="C1205" s="88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87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</row>
    <row r="1206">
      <c r="A1206" s="87"/>
      <c r="B1206" s="49"/>
      <c r="C1206" s="88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87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</row>
    <row r="1207">
      <c r="A1207" s="87"/>
      <c r="B1207" s="49"/>
      <c r="C1207" s="88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87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</row>
    <row r="1208">
      <c r="A1208" s="87"/>
      <c r="B1208" s="49"/>
      <c r="C1208" s="88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87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</row>
    <row r="1209">
      <c r="A1209" s="87"/>
      <c r="B1209" s="49"/>
      <c r="C1209" s="88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87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</row>
    <row r="1210">
      <c r="A1210" s="87"/>
      <c r="B1210" s="49"/>
      <c r="C1210" s="88"/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87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</row>
    <row r="1211">
      <c r="A1211" s="87"/>
      <c r="B1211" s="49"/>
      <c r="C1211" s="88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87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</row>
    <row r="1212">
      <c r="A1212" s="87"/>
      <c r="B1212" s="49"/>
      <c r="C1212" s="88"/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87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</row>
    <row r="1213">
      <c r="A1213" s="87"/>
      <c r="B1213" s="49"/>
      <c r="C1213" s="88"/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87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</row>
    <row r="1214">
      <c r="A1214" s="87"/>
      <c r="B1214" s="49"/>
      <c r="C1214" s="88"/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87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</row>
    <row r="1215">
      <c r="A1215" s="87"/>
      <c r="B1215" s="49"/>
      <c r="C1215" s="88"/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87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</row>
    <row r="1216">
      <c r="A1216" s="87"/>
      <c r="B1216" s="49"/>
      <c r="C1216" s="88"/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87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</row>
    <row r="1217">
      <c r="A1217" s="87"/>
      <c r="B1217" s="49"/>
      <c r="C1217" s="88"/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87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</row>
    <row r="1218">
      <c r="A1218" s="87"/>
      <c r="B1218" s="49"/>
      <c r="C1218" s="88"/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87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</row>
    <row r="1219">
      <c r="A1219" s="87"/>
      <c r="B1219" s="49"/>
      <c r="C1219" s="88"/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87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</row>
    <row r="1220">
      <c r="A1220" s="87"/>
      <c r="B1220" s="49"/>
      <c r="C1220" s="88"/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87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</row>
    <row r="1221">
      <c r="A1221" s="87"/>
      <c r="B1221" s="49"/>
      <c r="C1221" s="88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87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</row>
    <row r="1222">
      <c r="A1222" s="87"/>
      <c r="B1222" s="49"/>
      <c r="C1222" s="88"/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87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</row>
  </sheetData>
  <autoFilter ref="$A$1:$AG$1222">
    <sortState ref="A1:AG1222">
      <sortCondition ref="C1:C1222"/>
    </sortState>
  </autoFilter>
  <conditionalFormatting sqref="I292:J292">
    <cfRule type="containsBlanks" dxfId="0" priority="1">
      <formula>LEN(TRIM(I292))=0</formula>
    </cfRule>
  </conditionalFormatting>
  <hyperlinks>
    <hyperlink r:id="rId1" ref="O2"/>
    <hyperlink r:id="rId2" ref="O3"/>
    <hyperlink r:id="rId3" ref="O4"/>
    <hyperlink r:id="rId4" ref="O5"/>
    <hyperlink r:id="rId5" ref="O6"/>
    <hyperlink r:id="rId6" ref="O7"/>
    <hyperlink r:id="rId7" ref="O8"/>
    <hyperlink r:id="rId8" ref="O9"/>
    <hyperlink r:id="rId9" ref="O10"/>
    <hyperlink r:id="rId10" ref="O11"/>
    <hyperlink r:id="rId11" ref="O12"/>
    <hyperlink r:id="rId12" ref="O13"/>
    <hyperlink r:id="rId13" ref="O14"/>
    <hyperlink r:id="rId14" ref="O15"/>
    <hyperlink r:id="rId15" ref="O16"/>
    <hyperlink r:id="rId16" ref="O17"/>
    <hyperlink r:id="rId17" ref="O18"/>
    <hyperlink r:id="rId18" ref="O19"/>
    <hyperlink r:id="rId19" ref="O20"/>
    <hyperlink r:id="rId20" ref="O21"/>
    <hyperlink r:id="rId21" ref="O22"/>
    <hyperlink r:id="rId22" ref="O23"/>
    <hyperlink r:id="rId23" ref="O24"/>
    <hyperlink r:id="rId24" ref="O25"/>
    <hyperlink r:id="rId25" ref="O26"/>
    <hyperlink r:id="rId26" ref="O27"/>
    <hyperlink r:id="rId27" ref="O28"/>
    <hyperlink r:id="rId28" ref="O29"/>
    <hyperlink r:id="rId29" ref="O30"/>
    <hyperlink r:id="rId30" ref="O31"/>
    <hyperlink r:id="rId31" ref="O32"/>
    <hyperlink r:id="rId32" ref="O33"/>
    <hyperlink r:id="rId33" ref="O34"/>
    <hyperlink r:id="rId34" ref="O35"/>
    <hyperlink r:id="rId35" ref="O36"/>
    <hyperlink r:id="rId36" ref="O37"/>
    <hyperlink r:id="rId37" ref="O38"/>
    <hyperlink r:id="rId38" ref="O39"/>
    <hyperlink r:id="rId39" ref="O40"/>
    <hyperlink r:id="rId40" ref="O41"/>
    <hyperlink r:id="rId41" ref="O42"/>
    <hyperlink r:id="rId42" ref="O43"/>
    <hyperlink r:id="rId43" ref="O44"/>
    <hyperlink r:id="rId44" ref="O45"/>
    <hyperlink r:id="rId45" ref="O46"/>
    <hyperlink r:id="rId46" ref="O47"/>
    <hyperlink r:id="rId47" ref="O48"/>
    <hyperlink r:id="rId48" ref="O49"/>
    <hyperlink r:id="rId49" ref="O50"/>
    <hyperlink r:id="rId50" ref="O51"/>
    <hyperlink r:id="rId51" ref="O52"/>
    <hyperlink r:id="rId52" ref="O53"/>
    <hyperlink r:id="rId53" ref="O54"/>
    <hyperlink r:id="rId54" ref="O55"/>
    <hyperlink r:id="rId55" ref="O56"/>
    <hyperlink r:id="rId56" ref="O57"/>
    <hyperlink r:id="rId57" ref="O58"/>
    <hyperlink r:id="rId58" ref="O59"/>
    <hyperlink r:id="rId59" ref="O60"/>
    <hyperlink r:id="rId60" ref="O61"/>
    <hyperlink r:id="rId61" ref="O62"/>
    <hyperlink r:id="rId62" ref="O63"/>
    <hyperlink r:id="rId63" ref="O64"/>
    <hyperlink r:id="rId64" ref="O65"/>
    <hyperlink r:id="rId65" ref="O66"/>
    <hyperlink r:id="rId66" ref="O67"/>
    <hyperlink r:id="rId67" ref="O68"/>
    <hyperlink r:id="rId68" ref="O69"/>
    <hyperlink r:id="rId69" ref="O70"/>
    <hyperlink r:id="rId70" ref="O71"/>
    <hyperlink r:id="rId71" ref="O72"/>
    <hyperlink r:id="rId72" ref="O73"/>
    <hyperlink r:id="rId73" location="e086d0a94e" ref="O74"/>
    <hyperlink r:id="rId74" ref="O75"/>
    <hyperlink r:id="rId75" ref="O76"/>
    <hyperlink r:id="rId76" ref="O77"/>
    <hyperlink r:id="rId77" ref="O78"/>
    <hyperlink r:id="rId78" ref="O79"/>
    <hyperlink r:id="rId79" ref="O80"/>
    <hyperlink r:id="rId80" ref="O81"/>
    <hyperlink r:id="rId81" ref="O82"/>
    <hyperlink r:id="rId82" ref="O83"/>
    <hyperlink r:id="rId83" ref="O84"/>
    <hyperlink r:id="rId84" ref="O85"/>
    <hyperlink r:id="rId85" ref="O86"/>
    <hyperlink r:id="rId86" ref="O87"/>
    <hyperlink r:id="rId87" ref="O88"/>
    <hyperlink r:id="rId88" ref="O89"/>
    <hyperlink r:id="rId89" ref="O90"/>
    <hyperlink r:id="rId90" ref="O91"/>
    <hyperlink r:id="rId91" ref="O92"/>
    <hyperlink r:id="rId92" ref="O93"/>
    <hyperlink r:id="rId93" ref="O94"/>
    <hyperlink r:id="rId94" ref="O95"/>
    <hyperlink r:id="rId95" ref="O96"/>
    <hyperlink r:id="rId96" ref="O97"/>
    <hyperlink r:id="rId97" ref="O98"/>
    <hyperlink r:id="rId98" ref="O99"/>
    <hyperlink r:id="rId99" ref="O100"/>
    <hyperlink r:id="rId100" ref="O101"/>
    <hyperlink r:id="rId101" ref="O102"/>
    <hyperlink r:id="rId102" ref="O103"/>
    <hyperlink r:id="rId103" ref="O104"/>
    <hyperlink r:id="rId104" ref="O105"/>
    <hyperlink r:id="rId105" ref="O106"/>
    <hyperlink r:id="rId106" ref="O107"/>
    <hyperlink r:id="rId107" ref="O108"/>
    <hyperlink r:id="rId108" ref="O109"/>
    <hyperlink r:id="rId109" ref="O110"/>
    <hyperlink r:id="rId110" ref="O111"/>
    <hyperlink r:id="rId111" ref="O112"/>
    <hyperlink r:id="rId112" ref="O113"/>
    <hyperlink r:id="rId113" ref="O114"/>
    <hyperlink r:id="rId114" ref="O115"/>
    <hyperlink r:id="rId115" ref="O116"/>
    <hyperlink r:id="rId116" ref="O117"/>
    <hyperlink r:id="rId117" ref="O118"/>
    <hyperlink r:id="rId118" ref="O119"/>
    <hyperlink r:id="rId119" ref="O120"/>
    <hyperlink r:id="rId120" ref="O121"/>
    <hyperlink r:id="rId121" ref="O122"/>
    <hyperlink r:id="rId122" ref="O123"/>
    <hyperlink r:id="rId123" ref="O124"/>
    <hyperlink r:id="rId124" ref="O125"/>
    <hyperlink r:id="rId125" ref="O126"/>
    <hyperlink r:id="rId126" ref="O127"/>
    <hyperlink r:id="rId127" ref="O128"/>
    <hyperlink r:id="rId128" ref="O129"/>
    <hyperlink r:id="rId129" ref="O130"/>
    <hyperlink r:id="rId130" ref="O131"/>
    <hyperlink r:id="rId131" ref="O132"/>
    <hyperlink r:id="rId132" ref="O133"/>
    <hyperlink r:id="rId133" ref="O134"/>
    <hyperlink r:id="rId134" ref="O135"/>
    <hyperlink r:id="rId135" ref="O136"/>
    <hyperlink r:id="rId136" ref="O137"/>
    <hyperlink r:id="rId137" ref="O138"/>
    <hyperlink r:id="rId138" ref="O139"/>
    <hyperlink r:id="rId139" ref="O140"/>
    <hyperlink r:id="rId140" ref="O141"/>
    <hyperlink r:id="rId141" ref="O142"/>
    <hyperlink r:id="rId142" ref="O143"/>
    <hyperlink r:id="rId143" ref="O144"/>
    <hyperlink r:id="rId144" ref="O145"/>
    <hyperlink r:id="rId145" ref="O146"/>
    <hyperlink r:id="rId146" ref="O147"/>
    <hyperlink r:id="rId147" ref="O148"/>
    <hyperlink r:id="rId148" ref="O149"/>
    <hyperlink r:id="rId149" ref="O150"/>
    <hyperlink r:id="rId150" ref="O151"/>
    <hyperlink r:id="rId151" ref="O153"/>
    <hyperlink r:id="rId152" ref="O154"/>
    <hyperlink r:id="rId153" ref="O155"/>
    <hyperlink r:id="rId154" ref="O156"/>
    <hyperlink r:id="rId155" ref="O157"/>
    <hyperlink r:id="rId156" ref="O158"/>
    <hyperlink r:id="rId157" ref="O159"/>
    <hyperlink r:id="rId158" ref="O160"/>
    <hyperlink r:id="rId159" ref="O161"/>
    <hyperlink r:id="rId160" ref="O162"/>
    <hyperlink r:id="rId161" ref="O163"/>
    <hyperlink r:id="rId162" ref="O164"/>
    <hyperlink r:id="rId163" ref="O165"/>
    <hyperlink r:id="rId164" ref="O166"/>
    <hyperlink r:id="rId165" ref="O167"/>
    <hyperlink r:id="rId166" ref="O168"/>
    <hyperlink r:id="rId167" ref="O169"/>
    <hyperlink r:id="rId168" ref="O170"/>
    <hyperlink r:id="rId169" ref="O171"/>
    <hyperlink r:id="rId170" ref="O172"/>
    <hyperlink r:id="rId171" ref="O173"/>
    <hyperlink r:id="rId172" ref="O174"/>
    <hyperlink r:id="rId173" ref="O175"/>
    <hyperlink r:id="rId174" ref="O176"/>
    <hyperlink r:id="rId175" ref="O177"/>
    <hyperlink r:id="rId176" ref="O178"/>
    <hyperlink r:id="rId177" ref="O179"/>
    <hyperlink r:id="rId178" ref="O180"/>
    <hyperlink r:id="rId179" ref="O181"/>
    <hyperlink r:id="rId180" ref="O182"/>
    <hyperlink r:id="rId181" ref="O183"/>
    <hyperlink r:id="rId182" ref="O184"/>
    <hyperlink r:id="rId183" ref="O185"/>
    <hyperlink r:id="rId184" ref="O186"/>
    <hyperlink r:id="rId185" ref="O187"/>
    <hyperlink r:id="rId186" ref="O188"/>
    <hyperlink r:id="rId187" ref="O189"/>
    <hyperlink r:id="rId188" ref="O190"/>
    <hyperlink r:id="rId189" ref="O191"/>
    <hyperlink r:id="rId190" ref="O192"/>
    <hyperlink r:id="rId191" ref="O193"/>
    <hyperlink r:id="rId192" ref="O194"/>
    <hyperlink r:id="rId193" ref="O195"/>
    <hyperlink r:id="rId194" ref="O196"/>
    <hyperlink r:id="rId195" ref="O197"/>
    <hyperlink r:id="rId196" ref="O198"/>
    <hyperlink r:id="rId197" ref="O199"/>
    <hyperlink r:id="rId198" ref="O200"/>
    <hyperlink r:id="rId199" ref="O201"/>
    <hyperlink r:id="rId200" ref="O202"/>
    <hyperlink r:id="rId201" ref="O203"/>
    <hyperlink r:id="rId202" ref="O204"/>
    <hyperlink r:id="rId203" ref="O205"/>
    <hyperlink r:id="rId204" ref="O206"/>
    <hyperlink r:id="rId205" ref="O207"/>
    <hyperlink r:id="rId206" ref="O208"/>
    <hyperlink r:id="rId207" ref="O209"/>
    <hyperlink r:id="rId208" ref="O210"/>
    <hyperlink r:id="rId209" ref="O211"/>
    <hyperlink r:id="rId210" ref="O212"/>
    <hyperlink r:id="rId211" ref="O213"/>
    <hyperlink r:id="rId212" ref="O214"/>
    <hyperlink r:id="rId213" ref="O215"/>
    <hyperlink r:id="rId214" ref="O216"/>
    <hyperlink r:id="rId215" ref="O217"/>
    <hyperlink r:id="rId216" ref="O218"/>
    <hyperlink r:id="rId217" ref="O219"/>
    <hyperlink r:id="rId218" ref="O220"/>
    <hyperlink r:id="rId219" ref="O221"/>
    <hyperlink r:id="rId220" ref="O222"/>
    <hyperlink r:id="rId221" ref="O223"/>
    <hyperlink r:id="rId222" ref="O224"/>
    <hyperlink r:id="rId223" ref="O225"/>
    <hyperlink r:id="rId224" ref="O226"/>
    <hyperlink r:id="rId225" ref="O227"/>
    <hyperlink r:id="rId226" ref="O228"/>
    <hyperlink r:id="rId227" ref="O229"/>
    <hyperlink r:id="rId228" ref="O230"/>
    <hyperlink r:id="rId229" ref="O231"/>
    <hyperlink r:id="rId230" ref="O232"/>
    <hyperlink r:id="rId231" ref="O233"/>
    <hyperlink r:id="rId232" ref="O234"/>
    <hyperlink r:id="rId233" ref="O235"/>
    <hyperlink r:id="rId234" ref="O236"/>
    <hyperlink r:id="rId235" ref="O237"/>
    <hyperlink r:id="rId236" ref="O238"/>
    <hyperlink r:id="rId237" ref="O239"/>
    <hyperlink r:id="rId238" ref="O240"/>
    <hyperlink r:id="rId239" ref="O241"/>
    <hyperlink r:id="rId240" ref="O242"/>
    <hyperlink r:id="rId241" ref="O243"/>
    <hyperlink r:id="rId242" ref="O244"/>
    <hyperlink r:id="rId243" ref="O245"/>
    <hyperlink r:id="rId244" ref="O246"/>
    <hyperlink r:id="rId245" ref="O247"/>
    <hyperlink r:id="rId246" ref="O248"/>
    <hyperlink r:id="rId247" ref="O249"/>
    <hyperlink r:id="rId248" ref="O250"/>
    <hyperlink r:id="rId249" ref="O251"/>
    <hyperlink r:id="rId250" ref="O252"/>
    <hyperlink r:id="rId251" ref="O253"/>
    <hyperlink r:id="rId252" ref="O254"/>
    <hyperlink r:id="rId253" ref="O255"/>
    <hyperlink r:id="rId254" ref="O256"/>
    <hyperlink r:id="rId255" ref="O257"/>
    <hyperlink r:id="rId256" ref="O258"/>
    <hyperlink r:id="rId257" ref="O259"/>
    <hyperlink r:id="rId258" ref="O260"/>
    <hyperlink r:id="rId259" ref="O261"/>
    <hyperlink r:id="rId260" ref="O262"/>
    <hyperlink r:id="rId261" ref="O263"/>
    <hyperlink r:id="rId262" ref="O264"/>
    <hyperlink r:id="rId263" ref="O265"/>
    <hyperlink r:id="rId264" ref="O266"/>
    <hyperlink r:id="rId265" ref="O267"/>
    <hyperlink r:id="rId266" ref="O268"/>
    <hyperlink r:id="rId267" ref="O269"/>
    <hyperlink r:id="rId268" ref="O270"/>
    <hyperlink r:id="rId269" ref="O271"/>
    <hyperlink r:id="rId270" ref="O272"/>
    <hyperlink r:id="rId271" ref="O273"/>
    <hyperlink r:id="rId272" ref="O274"/>
    <hyperlink r:id="rId273" ref="O275"/>
    <hyperlink r:id="rId274" ref="O276"/>
    <hyperlink r:id="rId275" ref="O277"/>
    <hyperlink r:id="rId276" ref="O278"/>
    <hyperlink r:id="rId277" ref="O279"/>
    <hyperlink r:id="rId278" ref="O280"/>
    <hyperlink r:id="rId279" ref="O281"/>
    <hyperlink r:id="rId280" ref="O282"/>
    <hyperlink r:id="rId281" ref="O283"/>
    <hyperlink r:id="rId282" ref="O284"/>
  </hyperlinks>
  <drawing r:id="rId283"/>
</worksheet>
</file>